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nisaretail-my.sharepoint.com/personal/lj_hanson_nisaretail_com/Documents/LeaderShip Team/"/>
    </mc:Choice>
  </mc:AlternateContent>
  <xr:revisionPtr revIDLastSave="402" documentId="8_{7EB4E801-3CB3-4946-ACBB-964CC4AC1E31}" xr6:coauthVersionLast="47" xr6:coauthVersionMax="47" xr10:uidLastSave="{6DEC5820-4763-462C-A802-2381526BF498}"/>
  <bookViews>
    <workbookView xWindow="-28920" yWindow="-870" windowWidth="29040" windowHeight="15720" xr2:uid="{00000000-000D-0000-FFFF-FFFF00000000}"/>
  </bookViews>
  <sheets>
    <sheet name="Commercial Terms" sheetId="1" r:id="rId1"/>
    <sheet name="Range &amp; Pricing " sheetId="4" r:id="rId2"/>
    <sheet name="Plan On Page" sheetId="6" r:id="rId3"/>
    <sheet name="Promotion Dates &amp; Deadlines" sheetId="7" r:id="rId4"/>
  </sheets>
  <externalReferences>
    <externalReference r:id="rId5"/>
  </externalReferences>
  <definedNames>
    <definedName name="AffList">[1]Sheet1!$A$1:$A$4</definedName>
    <definedName name="StratList">[1]Sheet1!$B$1:$B$5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6" l="1"/>
  <c r="E10" i="6" s="1"/>
  <c r="F10" i="6" s="1"/>
  <c r="G10" i="6" s="1"/>
  <c r="H10" i="6" s="1"/>
  <c r="I10" i="6" s="1"/>
  <c r="J10" i="6" s="1"/>
  <c r="K10" i="6" s="1"/>
  <c r="L10" i="6" s="1"/>
  <c r="M10" i="6" s="1"/>
  <c r="N10" i="6" s="1"/>
  <c r="O10" i="6" s="1"/>
  <c r="P10" i="6" s="1"/>
  <c r="Q10" i="6" s="1"/>
  <c r="R10" i="6" s="1"/>
  <c r="S10" i="6" s="1"/>
  <c r="T10" i="6" s="1"/>
  <c r="U10" i="6" s="1"/>
  <c r="V10" i="6" s="1"/>
  <c r="W10" i="6" s="1"/>
  <c r="X10" i="6" s="1"/>
  <c r="Y10" i="6" s="1"/>
  <c r="Z10" i="6" s="1"/>
  <c r="AA10" i="6" s="1"/>
  <c r="AB10" i="6" s="1"/>
  <c r="AC10" i="6" s="1"/>
  <c r="AD10" i="6" s="1"/>
  <c r="AE10" i="6" s="1"/>
  <c r="AF10" i="6" s="1"/>
  <c r="AG10" i="6" s="1"/>
  <c r="AH10" i="6" s="1"/>
  <c r="AI10" i="6" s="1"/>
  <c r="AJ10" i="6" s="1"/>
  <c r="AK10" i="6" s="1"/>
  <c r="AL10" i="6" s="1"/>
  <c r="AM10" i="6" s="1"/>
  <c r="AN10" i="6" s="1"/>
  <c r="AO10" i="6" s="1"/>
  <c r="AP10" i="6" s="1"/>
  <c r="AQ10" i="6" s="1"/>
  <c r="AR10" i="6" s="1"/>
  <c r="AS10" i="6" s="1"/>
  <c r="AT10" i="6" s="1"/>
  <c r="AU10" i="6" s="1"/>
  <c r="AV10" i="6" s="1"/>
  <c r="AW10" i="6" s="1"/>
  <c r="AX10" i="6" s="1"/>
  <c r="AY10" i="6" s="1"/>
  <c r="AZ10" i="6" s="1"/>
  <c r="BA10" i="6" s="1"/>
  <c r="BB10" i="6" s="1"/>
  <c r="D9" i="6"/>
  <c r="E9" i="6" s="1"/>
  <c r="F9" i="6" s="1"/>
  <c r="G9" i="6" s="1"/>
  <c r="H9" i="6" s="1"/>
  <c r="I9" i="6" s="1"/>
  <c r="J9" i="6" s="1"/>
  <c r="K9" i="6" s="1"/>
  <c r="L9" i="6" s="1"/>
  <c r="M9" i="6" s="1"/>
  <c r="N9" i="6" s="1"/>
  <c r="O9" i="6" s="1"/>
  <c r="P9" i="6" s="1"/>
  <c r="Q9" i="6" s="1"/>
  <c r="R9" i="6" s="1"/>
  <c r="S9" i="6" s="1"/>
  <c r="T9" i="6" s="1"/>
  <c r="U9" i="6" s="1"/>
  <c r="V9" i="6" s="1"/>
  <c r="W9" i="6" s="1"/>
  <c r="X9" i="6" s="1"/>
  <c r="Y9" i="6" s="1"/>
  <c r="Z9" i="6" s="1"/>
  <c r="AA9" i="6" s="1"/>
  <c r="AB9" i="6" s="1"/>
  <c r="AC9" i="6" s="1"/>
  <c r="AD9" i="6" s="1"/>
  <c r="AE9" i="6" s="1"/>
  <c r="AF9" i="6" s="1"/>
  <c r="AG9" i="6" s="1"/>
  <c r="AH9" i="6" s="1"/>
  <c r="AI9" i="6" s="1"/>
  <c r="AJ9" i="6" s="1"/>
  <c r="AK9" i="6" s="1"/>
  <c r="AL9" i="6" s="1"/>
  <c r="AM9" i="6" s="1"/>
  <c r="AN9" i="6" s="1"/>
  <c r="AO9" i="6" s="1"/>
  <c r="AP9" i="6" s="1"/>
  <c r="AQ9" i="6" s="1"/>
  <c r="AR9" i="6" s="1"/>
  <c r="AS9" i="6" s="1"/>
  <c r="AT9" i="6" s="1"/>
  <c r="AU9" i="6" s="1"/>
  <c r="AV9" i="6" s="1"/>
  <c r="AW9" i="6" s="1"/>
  <c r="AX9" i="6" s="1"/>
  <c r="AY9" i="6" s="1"/>
  <c r="AZ9" i="6" s="1"/>
  <c r="BA9" i="6" s="1"/>
  <c r="BB9" i="6" s="1"/>
  <c r="AP29" i="1"/>
  <c r="AC55" i="1"/>
  <c r="AC16" i="1"/>
  <c r="AP16" i="1"/>
  <c r="AC42" i="1"/>
  <c r="AC29" i="1"/>
  <c r="P42" i="1"/>
  <c r="P16" i="1" l="1"/>
  <c r="C24" i="1"/>
  <c r="C48" i="1"/>
  <c r="D47" i="1" s="1"/>
  <c r="C49" i="1"/>
  <c r="D48" i="1" s="1"/>
  <c r="C50" i="1"/>
  <c r="D49" i="1" s="1"/>
  <c r="C51" i="1"/>
  <c r="D50" i="1" s="1"/>
  <c r="C52" i="1"/>
  <c r="C53" i="1"/>
  <c r="D52" i="1" s="1"/>
  <c r="C54" i="1"/>
  <c r="D53" i="1" s="1"/>
  <c r="C55" i="1"/>
  <c r="D54" i="1" s="1"/>
  <c r="C56" i="1"/>
  <c r="D55" i="1" s="1"/>
  <c r="C57" i="1"/>
  <c r="D56" i="1" s="1"/>
  <c r="C58" i="1"/>
  <c r="D57" i="1" s="1"/>
  <c r="C59" i="1"/>
  <c r="D58" i="1" s="1"/>
  <c r="C60" i="1"/>
  <c r="D59" i="1" s="1"/>
  <c r="C61" i="1"/>
  <c r="D60" i="1" s="1"/>
  <c r="C62" i="1"/>
  <c r="D62" i="1" s="1"/>
  <c r="C45" i="1"/>
  <c r="D51" i="1"/>
  <c r="E46" i="1"/>
  <c r="E48" i="1"/>
  <c r="E49" i="1"/>
  <c r="E50" i="1"/>
  <c r="E51" i="1"/>
  <c r="E52" i="1"/>
  <c r="E53" i="1"/>
  <c r="E54" i="1"/>
  <c r="E55" i="1"/>
  <c r="E56" i="1"/>
  <c r="E57" i="1"/>
  <c r="E58" i="1"/>
  <c r="E59" i="1"/>
  <c r="E60" i="1"/>
  <c r="E61" i="1"/>
  <c r="E62" i="1"/>
  <c r="E45" i="1"/>
  <c r="F45" i="1"/>
  <c r="B46" i="1"/>
  <c r="C46" i="1" s="1"/>
  <c r="D45" i="1" s="1"/>
  <c r="F24" i="1"/>
  <c r="P55" i="1" l="1"/>
  <c r="D61" i="1"/>
  <c r="B47" i="1"/>
  <c r="C47" i="1" s="1"/>
  <c r="D46" i="1" s="1"/>
  <c r="E47" i="1" l="1"/>
  <c r="F62" i="1" l="1"/>
  <c r="G62" i="1" s="1"/>
  <c r="F61" i="1"/>
  <c r="G61" i="1" s="1"/>
  <c r="F60" i="1"/>
  <c r="G60" i="1" s="1"/>
  <c r="F59" i="1"/>
  <c r="G59" i="1" s="1"/>
  <c r="F58" i="1"/>
  <c r="G58" i="1" s="1"/>
  <c r="F57" i="1"/>
  <c r="G57" i="1" s="1"/>
  <c r="F56" i="1"/>
  <c r="G56" i="1" s="1"/>
  <c r="F55" i="1"/>
  <c r="G55" i="1" s="1"/>
  <c r="F54" i="1"/>
  <c r="G54" i="1" s="1"/>
  <c r="F53" i="1"/>
  <c r="G53" i="1" s="1"/>
  <c r="F52" i="1"/>
  <c r="G52" i="1" s="1"/>
  <c r="F51" i="1"/>
  <c r="G51" i="1" s="1"/>
  <c r="F50" i="1"/>
  <c r="G50" i="1" s="1"/>
  <c r="F49" i="1"/>
  <c r="G49" i="1" s="1"/>
  <c r="F48" i="1"/>
  <c r="G48" i="1" s="1"/>
  <c r="F47" i="1"/>
  <c r="G47" i="1" s="1"/>
  <c r="F46" i="1"/>
  <c r="G46" i="1" s="1"/>
  <c r="G4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Katie Lee (Food Commercial)</author>
    <author>LJ Hanson</author>
    <author>Katie Hill (127342 Commercial Operations)</author>
  </authors>
  <commentList>
    <comment ref="I8" authorId="0" shapeId="0" xr:uid="{00000000-0006-0000-0000-000002000000}">
      <text>
        <r>
          <rPr>
            <sz val="11"/>
            <color theme="1"/>
            <rFont val="Calibri"/>
          </rPr>
          <t xml:space="preserve">Based on Prior Year Turover Value 
</t>
        </r>
      </text>
    </comment>
    <comment ref="AV15" authorId="0" shapeId="0" xr:uid="{00000000-0006-0000-0000-000005000000}">
      <text>
        <r>
          <rPr>
            <sz val="11"/>
            <color theme="1"/>
            <rFont val="Calibri"/>
          </rPr>
          <t>The Co-op wholesale 
section which any income will be attributed to.</t>
        </r>
      </text>
    </comment>
    <comment ref="I21" authorId="1" shapeId="0" xr:uid="{FD1B8497-C45B-400D-83CF-015F53006DAF}">
      <text>
        <r>
          <rPr>
            <sz val="9"/>
            <color indexed="81"/>
            <rFont val="Tahoma"/>
            <family val="2"/>
          </rPr>
          <t xml:space="preserve">Charge for Suppliers utilising our National Distribution Centre. Leave blank if not applicable, or speak to your demand planner if you need clarification.
</t>
        </r>
      </text>
    </comment>
    <comment ref="B30" authorId="1" shapeId="0" xr:uid="{42F6DBBA-5F87-4935-9B73-164BBA23D879}">
      <text>
        <r>
          <rPr>
            <b/>
            <sz val="9"/>
            <color indexed="81"/>
            <rFont val="Tahoma"/>
            <family val="2"/>
          </rPr>
          <t>Confirm in days the alligned to group Payment terms</t>
        </r>
      </text>
    </comment>
    <comment ref="B35" authorId="2" shapeId="0" xr:uid="{00000000-0006-0000-0000-000008000000}">
      <text>
        <r>
          <rPr>
            <sz val="11"/>
            <color theme="1"/>
            <rFont val="Calibri"/>
          </rPr>
          <t>Retro to Zero - when the investment rate applies to all turnover if a threshold has been achieved (Retro to Zero / Back to Zero)
Incremental growth - when the investment rate only applies to the turnover within each threshold.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LJ Hanson</author>
  </authors>
  <commentList>
    <comment ref="B32" authorId="0" shapeId="0" xr:uid="{B8AE1FC3-B99A-4A59-8F99-663DA02950AA}">
      <text>
        <r>
          <rPr>
            <sz val="9"/>
            <color indexed="81"/>
            <rFont val="Tahoma"/>
            <family val="2"/>
          </rPr>
          <t>We have not aligned NPD launches to specific periods, as our priority is to secure first shipments and maximise day-one distribution. We recommend leveraging pre-sell activity and launch deals to quickly build distribution, before overlaying consumer promotions within the national promotional calendar to drive trial, rate of sale and sustainable growth.</t>
        </r>
      </text>
    </comment>
  </commentList>
</comments>
</file>

<file path=xl/sharedStrings.xml><?xml version="1.0" encoding="utf-8"?>
<sst xmlns="http://schemas.openxmlformats.org/spreadsheetml/2006/main" count="310" uniqueCount="228">
  <si>
    <t>Commercial Terms Agreement</t>
  </si>
  <si>
    <t>Use this section to record any additional clauses. For guidance on payment types, please see the Supplier Payments Policy and Best Practice Guide.</t>
  </si>
  <si>
    <t>Supplementary Agreements</t>
  </si>
  <si>
    <t>Schedule</t>
  </si>
  <si>
    <t>These Commercial Terms will remain in place until superseded by a new agreement.</t>
  </si>
  <si>
    <t>All fields on this page are mandatory</t>
  </si>
  <si>
    <r>
      <rPr>
        <i/>
        <sz val="8"/>
        <color rgb="FFFF0000"/>
        <rFont val="Avenir Next LT Pro"/>
        <family val="2"/>
      </rPr>
      <t>*</t>
    </r>
    <r>
      <rPr>
        <i/>
        <sz val="8"/>
        <color theme="1"/>
        <rFont val="Avenir Next LT Pro"/>
        <family val="2"/>
      </rPr>
      <t>All fields marked with an asterisk are mandatory</t>
    </r>
  </si>
  <si>
    <t>Type</t>
  </si>
  <si>
    <t>Supplier Name</t>
  </si>
  <si>
    <t>Any wording included in the Schedule is incorporated.</t>
  </si>
  <si>
    <t>Supplier Contact Details</t>
  </si>
  <si>
    <t>Start Date</t>
  </si>
  <si>
    <t>End Date</t>
  </si>
  <si>
    <t>Detail</t>
  </si>
  <si>
    <t>Route to Market (RTM) is driven by sales volume. In order to make sure our network operates efficiently, we reserve the right to discuss and potentially change (with reasonable notice) the RTM of your products as volume increases or decreases.</t>
  </si>
  <si>
    <t>Yes</t>
  </si>
  <si>
    <r>
      <t>Name</t>
    </r>
    <r>
      <rPr>
        <sz val="9"/>
        <color rgb="FFFF0000"/>
        <rFont val="Avenir Next LT Pro"/>
        <family val="2"/>
      </rPr>
      <t>*</t>
    </r>
  </si>
  <si>
    <t>Name</t>
  </si>
  <si>
    <r>
      <t>Position</t>
    </r>
    <r>
      <rPr>
        <sz val="9"/>
        <color rgb="FFFF0000"/>
        <rFont val="Avenir Next LT Pro"/>
        <family val="2"/>
      </rPr>
      <t>*</t>
    </r>
  </si>
  <si>
    <t>Position</t>
  </si>
  <si>
    <t>SAP Vendor No.</t>
  </si>
  <si>
    <t>Phone No.</t>
  </si>
  <si>
    <r>
      <t>E-mail</t>
    </r>
    <r>
      <rPr>
        <sz val="9"/>
        <color rgb="FFFF0000"/>
        <rFont val="Avenir Next LT Pro"/>
        <family val="2"/>
      </rPr>
      <t>*</t>
    </r>
  </si>
  <si>
    <t>E-mail</t>
  </si>
  <si>
    <t>Category</t>
  </si>
  <si>
    <t>Invoice Frequency</t>
  </si>
  <si>
    <t>Monthly</t>
  </si>
  <si>
    <t>Invoiced By</t>
  </si>
  <si>
    <t>Please use the schedule as space to add any additional details not able to be covered in the main template.</t>
  </si>
  <si>
    <t>Signed By 
(Supplier)</t>
  </si>
  <si>
    <t>Duly authorised for and on behalf of:</t>
  </si>
  <si>
    <t>Applies to:</t>
  </si>
  <si>
    <t>Job Title</t>
  </si>
  <si>
    <t>Date</t>
  </si>
  <si>
    <t>Growth Tiers</t>
  </si>
  <si>
    <t>Growth Type</t>
  </si>
  <si>
    <t>Retro to Zero</t>
  </si>
  <si>
    <t>Delete tiers as appropriate</t>
  </si>
  <si>
    <t>% Growth vs. LY</t>
  </si>
  <si>
    <t>Turnover Min.</t>
  </si>
  <si>
    <t>Turnover Max.</t>
  </si>
  <si>
    <t>Growth Targets</t>
  </si>
  <si>
    <t>Guaranteed</t>
  </si>
  <si>
    <t>Combined</t>
  </si>
  <si>
    <t>Quarterly</t>
  </si>
  <si>
    <t>Annually</t>
  </si>
  <si>
    <t>Promotions</t>
  </si>
  <si>
    <t>Supplier Terms / Rebates claimed by Co-op Wholesale</t>
  </si>
  <si>
    <r>
      <t>Income Invoiced</t>
    </r>
    <r>
      <rPr>
        <sz val="9"/>
        <color rgb="FFFF0000"/>
        <rFont val="Avenir Next LT Pro"/>
        <family val="2"/>
      </rPr>
      <t>*</t>
    </r>
  </si>
  <si>
    <r>
      <t>Turnover for period</t>
    </r>
    <r>
      <rPr>
        <sz val="9"/>
        <color rgb="FFFF0000"/>
        <rFont val="Avenir Next LT Pro"/>
        <family val="2"/>
      </rPr>
      <t>*</t>
    </r>
  </si>
  <si>
    <r>
      <t>Turnover Value</t>
    </r>
    <r>
      <rPr>
        <sz val="9"/>
        <color rgb="FFFF0000"/>
        <rFont val="Avenir Next LT Pro"/>
        <family val="2"/>
      </rPr>
      <t>*</t>
    </r>
  </si>
  <si>
    <t>-- Please Select --</t>
  </si>
  <si>
    <t>Gross</t>
  </si>
  <si>
    <t>NETT Sales Value</t>
  </si>
  <si>
    <t>NETT of Duty</t>
  </si>
  <si>
    <t>NETT of Duty &amp; Retro's</t>
  </si>
  <si>
    <t>£</t>
  </si>
  <si>
    <t>-</t>
  </si>
  <si>
    <t>"+"These Field Autocalc</t>
  </si>
  <si>
    <t>Rate +</t>
  </si>
  <si>
    <t>Projected Income+</t>
  </si>
  <si>
    <r>
      <t>Forecast for period</t>
    </r>
    <r>
      <rPr>
        <sz val="9"/>
        <color rgb="FFFF0000"/>
        <rFont val="Avenir Next LT Pro"/>
        <family val="2"/>
      </rPr>
      <t>*</t>
    </r>
  </si>
  <si>
    <r>
      <t>Guaranteed Rate</t>
    </r>
    <r>
      <rPr>
        <sz val="9"/>
        <color rgb="FFFF0000"/>
        <rFont val="Avenir Next LT Pro"/>
        <family val="2"/>
      </rPr>
      <t>*</t>
    </r>
  </si>
  <si>
    <t>Payment terms Days</t>
  </si>
  <si>
    <t>Coop Wholesale</t>
  </si>
  <si>
    <t>All Products</t>
  </si>
  <si>
    <t>Supplier Terms Snapshot</t>
  </si>
  <si>
    <t xml:space="preserve">Additional Details: </t>
  </si>
  <si>
    <t>0.375%</t>
  </si>
  <si>
    <t>Invoiced Value +</t>
  </si>
  <si>
    <t xml:space="preserve">Rate Card Service </t>
  </si>
  <si>
    <t>"The Data &amp; Shipment Service provides suppliers with exclusive access to performance insights that cannot be obtained from external data providers. Covering shipments, sales and distribution across our wholesale network, the service provides the single source of truth for Joint Business Planning discussions. This unique visibility enables more informed decision-making, stronger commercial alignment and better-targeted investment, ensuring both parties can identify and unlock growth opportunities across our retail partner base."</t>
  </si>
  <si>
    <r>
      <t xml:space="preserve">Coop Wholesale Shipment Data (Cicana) </t>
    </r>
    <r>
      <rPr>
        <sz val="10"/>
        <color rgb="FFFF0000"/>
        <rFont val="Avenir Next LT Pro"/>
        <family val="2"/>
      </rPr>
      <t>*</t>
    </r>
  </si>
  <si>
    <t>NDC Service Charge (LIDIA) £ppc / %</t>
  </si>
  <si>
    <t>£ per Case</t>
  </si>
  <si>
    <t>% Rate</t>
  </si>
  <si>
    <t>TBC</t>
  </si>
  <si>
    <t xml:space="preserve">Route To Market &amp; Logistics </t>
  </si>
  <si>
    <t xml:space="preserve">Media Centre Activation </t>
  </si>
  <si>
    <t>Annual Spend £</t>
  </si>
  <si>
    <t xml:space="preserve">New Product Listings </t>
  </si>
  <si>
    <t>Telesales &amp; Instore Activation</t>
  </si>
  <si>
    <t>"Supplier field sales activity, supported by our telesales and activation teams, can significantly accelerate distribution and sales growth across our retail network. To maximise the value of these investments, we encourage all activity to be converted into transfer orders supplied through our wholesale distribution network rather than direct van or off-the-car sales. This ensures sustainable volume growth, improved visibility of performance and a more effective partnership that benefits retailers, suppliers alike"</t>
  </si>
  <si>
    <t xml:space="preserve">Wastage &amp; Clearance </t>
  </si>
  <si>
    <t xml:space="preserve">Service Levels </t>
  </si>
  <si>
    <t xml:space="preserve">Supplier Name </t>
  </si>
  <si>
    <t xml:space="preserve">Supplier Account No: </t>
  </si>
  <si>
    <t xml:space="preserve">HOT </t>
  </si>
  <si>
    <t>CATMAN</t>
  </si>
  <si>
    <t>SCATMAN</t>
  </si>
  <si>
    <t>These Commercial Terms are subject to the Standard Terms of Supply of Goods for Resale to the Co-op.</t>
  </si>
  <si>
    <t>Signed By 
(Co-op Wholesale)</t>
  </si>
  <si>
    <t xml:space="preserve">Coop Wholesale </t>
  </si>
  <si>
    <t>SUPPLIER ORDER CODE</t>
  </si>
  <si>
    <t>COOP WHOLESALE PRODUCT CODE</t>
  </si>
  <si>
    <t>DESCRIPTION</t>
  </si>
  <si>
    <t>CASE</t>
  </si>
  <si>
    <t>PACK</t>
  </si>
  <si>
    <t>PMP Y/N</t>
  </si>
  <si>
    <t>BUYER</t>
  </si>
  <si>
    <t>COMPONENT BARCODE</t>
  </si>
  <si>
    <t>LIST COST</t>
  </si>
  <si>
    <t xml:space="preserve">LONG TERM DISCOUNTS </t>
  </si>
  <si>
    <t>INVOICE COST</t>
  </si>
  <si>
    <t>COMMENTS</t>
  </si>
  <si>
    <t>CONV SELL</t>
  </si>
  <si>
    <t>CONV RSP</t>
  </si>
  <si>
    <t>CONV POR</t>
  </si>
  <si>
    <t xml:space="preserve">* Internal Complete &amp; Return </t>
  </si>
  <si>
    <t>PLAN ON A PAGE</t>
  </si>
  <si>
    <t xml:space="preserve">P1 </t>
  </si>
  <si>
    <t>P2</t>
  </si>
  <si>
    <t>P3</t>
  </si>
  <si>
    <t>P4</t>
  </si>
  <si>
    <t>P5</t>
  </si>
  <si>
    <t>P6</t>
  </si>
  <si>
    <t>P7</t>
  </si>
  <si>
    <t>P8</t>
  </si>
  <si>
    <t>P9</t>
  </si>
  <si>
    <t>P10</t>
  </si>
  <si>
    <t>P11</t>
  </si>
  <si>
    <t>P12</t>
  </si>
  <si>
    <t>P13</t>
  </si>
  <si>
    <t xml:space="preserve">Week1 </t>
  </si>
  <si>
    <t>Week2</t>
  </si>
  <si>
    <t>Week3</t>
  </si>
  <si>
    <t>Week4</t>
  </si>
  <si>
    <t>Week5</t>
  </si>
  <si>
    <t>Week6</t>
  </si>
  <si>
    <t>Week7</t>
  </si>
  <si>
    <t>Week8</t>
  </si>
  <si>
    <t>Week9</t>
  </si>
  <si>
    <t>Week10</t>
  </si>
  <si>
    <t>Week11</t>
  </si>
  <si>
    <t>Week12</t>
  </si>
  <si>
    <t>Week13</t>
  </si>
  <si>
    <t>Week14</t>
  </si>
  <si>
    <t>Week15</t>
  </si>
  <si>
    <t>Week16</t>
  </si>
  <si>
    <t>Week17</t>
  </si>
  <si>
    <t>Week18</t>
  </si>
  <si>
    <t>Week19</t>
  </si>
  <si>
    <t>Week20</t>
  </si>
  <si>
    <t>Week21</t>
  </si>
  <si>
    <t>Week22</t>
  </si>
  <si>
    <t>Week23</t>
  </si>
  <si>
    <t>Week24</t>
  </si>
  <si>
    <t>Week25</t>
  </si>
  <si>
    <t>Week26</t>
  </si>
  <si>
    <t>Week27</t>
  </si>
  <si>
    <t>Week28</t>
  </si>
  <si>
    <t>Week29</t>
  </si>
  <si>
    <t>Week30</t>
  </si>
  <si>
    <t>Week31</t>
  </si>
  <si>
    <t>Week32</t>
  </si>
  <si>
    <t>Week33</t>
  </si>
  <si>
    <t>Week34</t>
  </si>
  <si>
    <t>Week35</t>
  </si>
  <si>
    <t>Week36</t>
  </si>
  <si>
    <t>Week37</t>
  </si>
  <si>
    <t>Week38</t>
  </si>
  <si>
    <t>Week39</t>
  </si>
  <si>
    <t>Week40</t>
  </si>
  <si>
    <t>Week41</t>
  </si>
  <si>
    <t>Week42</t>
  </si>
  <si>
    <t>Week43</t>
  </si>
  <si>
    <t>Week44</t>
  </si>
  <si>
    <t>Week45</t>
  </si>
  <si>
    <t>Week46</t>
  </si>
  <si>
    <t>Week47</t>
  </si>
  <si>
    <t>Week48</t>
  </si>
  <si>
    <t>Week49</t>
  </si>
  <si>
    <t>Week50</t>
  </si>
  <si>
    <t>Week51</t>
  </si>
  <si>
    <t>Week52</t>
  </si>
  <si>
    <t>Instore National Promo  (Wednesday-Tuesday)</t>
  </si>
  <si>
    <t>Weekly Deals
(Monday-Sunday)</t>
  </si>
  <si>
    <t>Calendar Events</t>
  </si>
  <si>
    <t xml:space="preserve">Burns Night (2nd January) Scotland Only </t>
  </si>
  <si>
    <t>Ramadan Fasting 8th Feb Pancake Day 9th Feb</t>
  </si>
  <si>
    <t>Valentines Day 14th Feb</t>
  </si>
  <si>
    <t xml:space="preserve">St Davids Day 1st March (Walse) Mothering Sunday 7th March </t>
  </si>
  <si>
    <t xml:space="preserve">Expected TBC Eid al-Fitr 10th March </t>
  </si>
  <si>
    <t>St Patricks Day 17th March</t>
  </si>
  <si>
    <t xml:space="preserve">Good Friday 26th March &amp; Easter Sunday 28th March </t>
  </si>
  <si>
    <t xml:space="preserve">Expected Eid al-adha Sunday 17th May  </t>
  </si>
  <si>
    <t xml:space="preserve">May Bank Holiday 3rd May </t>
  </si>
  <si>
    <t xml:space="preserve">Spring Bank  Holiday 31st May </t>
  </si>
  <si>
    <t>Muharram/Hijri (Islamic New Year) 6th June</t>
  </si>
  <si>
    <t xml:space="preserve">Father Day 20th June </t>
  </si>
  <si>
    <t xml:space="preserve">Battle of the Boyne (Orangemen’s Day) NI Only12th July </t>
  </si>
  <si>
    <t>Summer Bank Holiday 30th Aug</t>
  </si>
  <si>
    <t>Stoptober</t>
  </si>
  <si>
    <t>Bonfire Night 5th Nov</t>
  </si>
  <si>
    <t xml:space="preserve">Armistice Day 11th Nov Rememberance Sunday 14th Nov </t>
  </si>
  <si>
    <t xml:space="preserve">Advent 28th Nov Halloween 31st Oct  </t>
  </si>
  <si>
    <t>Christmas Week</t>
  </si>
  <si>
    <t xml:space="preserve">Christmas Day Substitute 27th Monday Boxing Day 28th </t>
  </si>
  <si>
    <t xml:space="preserve">Six Nations (Rugby Union) 5th February – 13th March 2027 (Super Saturday) </t>
  </si>
  <si>
    <t xml:space="preserve">London Marathon 24th &amp; 25th </t>
  </si>
  <si>
    <t>FA Cup Final 22nd May</t>
  </si>
  <si>
    <t xml:space="preserve"> FIFA Women’s World Cup  (Brazil) 24th June - 25yh July</t>
  </si>
  <si>
    <t xml:space="preserve">Wimbledon 28th June 28June - 11 July </t>
  </si>
  <si>
    <t>FIFA Women’s World Cup Final 25th July</t>
  </si>
  <si>
    <t xml:space="preserve">Back to School </t>
  </si>
  <si>
    <t>Freshers Week (Unis)</t>
  </si>
  <si>
    <t xml:space="preserve">Rugby World Cup begins (Australia) 1st Oct - 13th Nov  ICC Cricket World Cup (Southern Africa) </t>
  </si>
  <si>
    <t>Black Friday 26th Nov</t>
  </si>
  <si>
    <t>Cyber Monday 29th Nov</t>
  </si>
  <si>
    <t xml:space="preserve">NPD </t>
  </si>
  <si>
    <t xml:space="preserve">Mega Deals / Weekly Deals </t>
  </si>
  <si>
    <t xml:space="preserve">Brand / Category A </t>
  </si>
  <si>
    <t>Brand / Category B</t>
  </si>
  <si>
    <t>Brand / Category C</t>
  </si>
  <si>
    <t>Brand / Category D</t>
  </si>
  <si>
    <t xml:space="preserve">Group Big Bets &amp; Exclusives </t>
  </si>
  <si>
    <t>PROMOTIONAL CALENDAR DATES</t>
  </si>
  <si>
    <t xml:space="preserve">AMBIENT </t>
  </si>
  <si>
    <t>FROZEN</t>
  </si>
  <si>
    <t>CHILLED</t>
  </si>
  <si>
    <t>PLOF Period</t>
  </si>
  <si>
    <t>CUSTOMER INSTORE - SELLING OUT DATES X
(WED-TUES)</t>
  </si>
  <si>
    <t>CUSTOMER ORDER DATES (SAT- FRIDAY*</t>
  </si>
  <si>
    <t>CUSTOMER ORDER DATES (SAT- FRIDAY)*</t>
  </si>
  <si>
    <t>CUSTOMER ORDER DATES (SAT- SUN)*</t>
  </si>
  <si>
    <t>P1</t>
  </si>
  <si>
    <t>Supplier Dealines</t>
  </si>
  <si>
    <t>This calendar outlines the key promotional submission deadlines and should be used alongside the promotional nomination form issued by your Category Team.
To achieve the highest levels of execution and retailer engagement, we ask suppliers to take a proactive approach by developing an annual promotional plan and sharing it with the Category Team as early as possible. Forward planning allows both teams to align activity, secure opportunities and maximise the impact of investment throughout the year.
The submission dates should be viewed as the latest point for promotion nominations. However, suppliers who work ahead of these deadlines and provide timely submissions will help ensure smoother planning, stronger execution and the best possible outcomes across the wholesale estate.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</si>
</sst>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quot;£&quot;* #,##0.00_-;_-&quot;£&quot;* &quot;-&quot;??_-;_-@_-"/>
    <numFmt numFmtId="164" formatCode="&quot;£&quot;#,##0.00"/>
    <numFmt numFmtId="165" formatCode="0.0%"/>
    <numFmt numFmtId="166" formatCode="dd/mm/yy;@"/>
  </numFmts>
  <fonts count="30" x14ac:knownFonts="1">
    <font>
      <sz val="11"/>
      <color theme="1"/>
      <name val="Calibri"/>
    </font>
    <font>
      <sz val="11"/>
      <color theme="1"/>
      <name val="Calibri"/>
      <family val="2"/>
      <scheme val="minor"/>
    </font>
    <font>
      <sz val="9"/>
      <color theme="1"/>
      <name val="Avenir Next LT Pro"/>
      <family val="2"/>
    </font>
    <font>
      <sz val="8"/>
      <color theme="1"/>
      <name val="Avenir Next LT Pro"/>
      <family val="2"/>
    </font>
    <font>
      <i/>
      <sz val="9"/>
      <color theme="1"/>
      <name val="Avenir Next LT Pro"/>
      <family val="2"/>
    </font>
    <font>
      <b/>
      <sz val="9"/>
      <color theme="1"/>
      <name val="Avenir Next LT Pro"/>
      <family val="2"/>
    </font>
    <font>
      <sz val="20"/>
      <color theme="1"/>
      <name val="Avenir Next LT Pro"/>
      <family val="2"/>
    </font>
    <font>
      <i/>
      <sz val="8"/>
      <color theme="1"/>
      <name val="Avenir Next LT Pro"/>
      <family val="2"/>
    </font>
    <font>
      <i/>
      <sz val="9"/>
      <color rgb="FFFF0000"/>
      <name val="Avenir Next LT Pro"/>
      <family val="2"/>
    </font>
    <font>
      <b/>
      <sz val="20"/>
      <name val="Avenir Next LT Pro"/>
      <family val="2"/>
    </font>
    <font>
      <sz val="10"/>
      <color theme="0"/>
      <name val="Avenir Next LT Pro"/>
      <family val="2"/>
    </font>
    <font>
      <sz val="9"/>
      <name val="Avenir Next LT Pro"/>
      <family val="2"/>
    </font>
    <font>
      <sz val="9"/>
      <color rgb="FFFF0000"/>
      <name val="Avenir Next LT Pro"/>
      <family val="2"/>
    </font>
    <font>
      <i/>
      <sz val="8"/>
      <color rgb="FFFF0000"/>
      <name val="Avenir Next LT Pro"/>
      <family val="2"/>
    </font>
    <font>
      <sz val="9"/>
      <color theme="0"/>
      <name val="Avenir Next LT Pro"/>
      <family val="2"/>
    </font>
    <font>
      <sz val="20"/>
      <name val="Avenir Next LT Pro"/>
      <family val="2"/>
    </font>
    <font>
      <i/>
      <sz val="8"/>
      <color theme="1"/>
      <name val="Avenir Next LT Pro"/>
      <family val="2"/>
    </font>
    <font>
      <sz val="11"/>
      <color theme="0"/>
      <name val="Avenir Next LT Pro"/>
      <family val="2"/>
    </font>
    <font>
      <i/>
      <sz val="8"/>
      <name val="Avenir Next LT Pro"/>
      <family val="2"/>
    </font>
    <font>
      <sz val="11"/>
      <color theme="1"/>
      <name val="Calibri"/>
      <family val="2"/>
    </font>
    <font>
      <sz val="9"/>
      <color indexed="81"/>
      <name val="Tahoma"/>
      <family val="2"/>
    </font>
    <font>
      <i/>
      <sz val="7"/>
      <color theme="1"/>
      <name val="Avenir Next LT Pro"/>
      <family val="2"/>
    </font>
    <font>
      <sz val="11"/>
      <color theme="1"/>
      <name val="Calibri"/>
      <family val="2"/>
    </font>
    <font>
      <b/>
      <sz val="11"/>
      <color rgb="FF3F3F3F"/>
      <name val="Calibri"/>
      <family val="2"/>
      <scheme val="minor"/>
    </font>
    <font>
      <sz val="11"/>
      <color theme="0"/>
      <name val="Calibri"/>
      <family val="2"/>
      <scheme val="minor"/>
    </font>
    <font>
      <b/>
      <sz val="12"/>
      <color theme="1"/>
      <name val="Calibri"/>
      <family val="2"/>
      <scheme val="minor"/>
    </font>
    <font>
      <b/>
      <sz val="9"/>
      <color indexed="81"/>
      <name val="Tahoma"/>
      <family val="2"/>
    </font>
    <font>
      <sz val="10"/>
      <color rgb="FFFF0000"/>
      <name val="Avenir Next LT Pro"/>
      <family val="2"/>
    </font>
    <font>
      <sz val="11"/>
      <color theme="1"/>
      <name val="Calibri Light"/>
      <family val="2"/>
      <scheme val="major"/>
    </font>
    <font>
      <sz val="9"/>
      <name val="Aptos"/>
      <family val="2"/>
    </font>
  </fonts>
  <fills count="17">
    <fill>
      <patternFill patternType="none"/>
    </fill>
    <fill>
      <patternFill patternType="gray125"/>
    </fill>
    <fill>
      <patternFill patternType="solid">
        <fgColor theme="0"/>
      </patternFill>
    </fill>
    <fill>
      <patternFill patternType="solid">
        <fgColor theme="0" tint="-0.14999847407452621"/>
        <bgColor indexed="65"/>
      </patternFill>
    </fill>
    <fill>
      <patternFill patternType="solid">
        <fgColor rgb="FF00ADD6"/>
      </patternFill>
    </fill>
    <fill>
      <patternFill patternType="solid">
        <fgColor theme="0" tint="-4.9989318521683403E-2"/>
        <bgColor indexed="65"/>
      </patternFill>
    </fill>
    <fill>
      <patternFill patternType="solid">
        <fgColor rgb="FF2E2F79"/>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patternFill>
    </fill>
    <fill>
      <patternFill patternType="solid">
        <fgColor theme="8" tint="0.79998168889431442"/>
        <bgColor indexed="65"/>
      </patternFill>
    </fill>
    <fill>
      <patternFill patternType="solid">
        <fgColor theme="9"/>
      </patternFill>
    </fill>
    <fill>
      <patternFill patternType="solid">
        <fgColor theme="0"/>
        <bgColor indexed="64"/>
      </patternFill>
    </fill>
  </fills>
  <borders count="5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rgb="FF00ADD6"/>
      </left>
      <right/>
      <top style="thin">
        <color rgb="FF00ADD6"/>
      </top>
      <bottom/>
      <diagonal/>
    </border>
    <border>
      <left/>
      <right/>
      <top style="thin">
        <color rgb="FF00ADD6"/>
      </top>
      <bottom/>
      <diagonal/>
    </border>
    <border>
      <left/>
      <right style="thin">
        <color rgb="FF00ADD6"/>
      </right>
      <top style="thin">
        <color rgb="FF00ADD6"/>
      </top>
      <bottom/>
      <diagonal/>
    </border>
    <border>
      <left style="thin">
        <color rgb="FF00ADD6"/>
      </left>
      <right/>
      <top/>
      <bottom style="thin">
        <color rgb="FF00ADD6"/>
      </bottom>
      <diagonal/>
    </border>
    <border>
      <left/>
      <right/>
      <top/>
      <bottom style="thin">
        <color rgb="FF00ADD6"/>
      </bottom>
      <diagonal/>
    </border>
    <border>
      <left/>
      <right style="thin">
        <color rgb="FF00ADD6"/>
      </right>
      <top/>
      <bottom style="thin">
        <color rgb="FF00ADD6"/>
      </bottom>
      <diagonal/>
    </border>
    <border>
      <left style="thin">
        <color rgb="FF2E2F79"/>
      </left>
      <right/>
      <top style="thin">
        <color rgb="FF2E2F79"/>
      </top>
      <bottom/>
      <diagonal/>
    </border>
    <border>
      <left/>
      <right/>
      <top style="thin">
        <color rgb="FF2E2F79"/>
      </top>
      <bottom/>
      <diagonal/>
    </border>
    <border>
      <left/>
      <right style="thin">
        <color rgb="FF2E2F79"/>
      </right>
      <top style="thin">
        <color rgb="FF2E2F79"/>
      </top>
      <bottom/>
      <diagonal/>
    </border>
    <border>
      <left style="thin">
        <color rgb="FF2E2F79"/>
      </left>
      <right/>
      <top/>
      <bottom style="thin">
        <color rgb="FF2E2F79"/>
      </bottom>
      <diagonal/>
    </border>
    <border>
      <left/>
      <right/>
      <top/>
      <bottom style="thin">
        <color rgb="FF2E2F79"/>
      </bottom>
      <diagonal/>
    </border>
    <border>
      <left/>
      <right style="thin">
        <color rgb="FF2E2F79"/>
      </right>
      <top/>
      <bottom style="thin">
        <color rgb="FF2E2F79"/>
      </bottom>
      <diagonal/>
    </border>
    <border>
      <left/>
      <right style="thin">
        <color rgb="FF2E2F79"/>
      </right>
      <top style="thin">
        <color rgb="FF2E2F79"/>
      </top>
      <bottom style="thin">
        <color theme="0" tint="-0.249977111117893"/>
      </bottom>
      <diagonal/>
    </border>
    <border>
      <left/>
      <right style="thin">
        <color rgb="FF2E2F79"/>
      </right>
      <top style="thin">
        <color theme="0" tint="-0.249977111117893"/>
      </top>
      <bottom style="thin">
        <color rgb="FF2E2F79"/>
      </bottom>
      <diagonal/>
    </border>
    <border>
      <left style="thin">
        <color rgb="FF00ADD6"/>
      </left>
      <right/>
      <top/>
      <bottom/>
      <diagonal/>
    </border>
    <border>
      <left/>
      <right style="thin">
        <color rgb="FF00ADD6"/>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2E2F79"/>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indexed="64"/>
      </right>
      <top style="thin">
        <color theme="2" tint="-9.9978637043366805E-2"/>
      </top>
      <bottom style="thin">
        <color indexed="64"/>
      </bottom>
      <diagonal/>
    </border>
    <border>
      <left style="thin">
        <color indexed="64"/>
      </left>
      <right style="thin">
        <color indexed="64"/>
      </right>
      <top style="thin">
        <color theme="2" tint="-9.9978637043366805E-2"/>
      </top>
      <bottom style="thin">
        <color indexed="64"/>
      </bottom>
      <diagonal/>
    </border>
    <border>
      <left style="thin">
        <color indexed="64"/>
      </left>
      <right style="thin">
        <color theme="2" tint="-9.9978637043366805E-2"/>
      </right>
      <top style="thin">
        <color theme="2" tint="-9.9978637043366805E-2"/>
      </top>
      <bottom style="thin">
        <color indexed="64"/>
      </bottom>
      <diagonal/>
    </border>
    <border>
      <left style="thin">
        <color theme="2" tint="-9.9978637043366805E-2"/>
      </left>
      <right style="thin">
        <color indexed="64"/>
      </right>
      <top style="thin">
        <color indexed="64"/>
      </top>
      <bottom style="thin">
        <color theme="2" tint="-9.9978637043366805E-2"/>
      </bottom>
      <diagonal/>
    </border>
    <border>
      <left style="thin">
        <color indexed="64"/>
      </left>
      <right style="thin">
        <color indexed="64"/>
      </right>
      <top style="thin">
        <color indexed="64"/>
      </top>
      <bottom style="thin">
        <color theme="2" tint="-9.9978637043366805E-2"/>
      </bottom>
      <diagonal/>
    </border>
    <border>
      <left style="thin">
        <color indexed="64"/>
      </left>
      <right style="thin">
        <color theme="2" tint="-9.9978637043366805E-2"/>
      </right>
      <top style="thin">
        <color indexed="64"/>
      </top>
      <bottom style="thin">
        <color theme="2" tint="-9.9978637043366805E-2"/>
      </bottom>
      <diagonal/>
    </border>
    <border>
      <left/>
      <right style="thin">
        <color rgb="FF2E2F79"/>
      </right>
      <top/>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diagonal/>
    </border>
    <border>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top/>
      <bottom style="thin">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
      <left style="thin">
        <color theme="2" tint="-9.9978637043366805E-2"/>
      </left>
      <right style="thin">
        <color theme="2" tint="-9.9978637043366805E-2"/>
      </right>
      <top/>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6">
    <xf numFmtId="0" fontId="0" fillId="0" borderId="0"/>
    <xf numFmtId="9" fontId="19" fillId="0" borderId="0" applyFont="0" applyFill="0" applyBorder="0" applyAlignment="0" applyProtection="0"/>
    <xf numFmtId="44" fontId="22" fillId="0" borderId="0" applyFont="0" applyFill="0" applyBorder="0" applyAlignment="0" applyProtection="0"/>
    <xf numFmtId="0" fontId="23" fillId="7" borderId="30" applyNumberFormat="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1" fillId="14" borderId="0" applyNumberFormat="0" applyBorder="0" applyAlignment="0" applyProtection="0"/>
    <xf numFmtId="0" fontId="24" fillId="15" borderId="0" applyNumberFormat="0" applyBorder="0" applyAlignment="0" applyProtection="0"/>
    <xf numFmtId="0" fontId="19" fillId="0" borderId="0"/>
    <xf numFmtId="44" fontId="19" fillId="0" borderId="0" applyFont="0" applyFill="0" applyBorder="0" applyAlignment="0" applyProtection="0"/>
    <xf numFmtId="0" fontId="1" fillId="0" borderId="0"/>
    <xf numFmtId="44" fontId="1" fillId="0" borderId="0" applyFont="0" applyFill="0" applyBorder="0" applyAlignment="0" applyProtection="0"/>
  </cellStyleXfs>
  <cellXfs count="262">
    <xf numFmtId="0" fontId="0" fillId="0" borderId="0" xfId="0"/>
    <xf numFmtId="0" fontId="7" fillId="2" borderId="0" xfId="0" applyFont="1" applyFill="1" applyAlignment="1">
      <alignment horizontal="left" wrapText="1"/>
    </xf>
    <xf numFmtId="0" fontId="2" fillId="2" borderId="0" xfId="0" applyFont="1" applyFill="1"/>
    <xf numFmtId="0" fontId="2" fillId="0" borderId="0" xfId="0" applyFont="1"/>
    <xf numFmtId="0" fontId="17" fillId="2" borderId="0" xfId="0" applyFont="1" applyFill="1" applyAlignment="1">
      <alignment horizontal="left" vertical="center"/>
    </xf>
    <xf numFmtId="0" fontId="10" fillId="2" borderId="0" xfId="0" applyFont="1" applyFill="1" applyAlignment="1">
      <alignment horizontal="center" vertical="center"/>
    </xf>
    <xf numFmtId="0" fontId="2" fillId="2" borderId="6" xfId="0" applyFont="1" applyFill="1" applyBorder="1"/>
    <xf numFmtId="0" fontId="4" fillId="2" borderId="0" xfId="0" applyFont="1" applyFill="1" applyAlignment="1">
      <alignment horizontal="center" vertical="top" wrapText="1"/>
    </xf>
    <xf numFmtId="0" fontId="4" fillId="2" borderId="0" xfId="0" applyFont="1" applyFill="1" applyAlignment="1">
      <alignment horizontal="left" vertical="top" wrapText="1"/>
    </xf>
    <xf numFmtId="0" fontId="2" fillId="2" borderId="0" xfId="0" applyFont="1" applyFill="1" applyAlignment="1">
      <alignment horizontal="center"/>
    </xf>
    <xf numFmtId="0" fontId="2" fillId="2" borderId="0" xfId="0" applyFont="1" applyFill="1" applyAlignment="1">
      <alignment horizontal="left"/>
    </xf>
    <xf numFmtId="0" fontId="2" fillId="2" borderId="0" xfId="0" applyFont="1" applyFill="1" applyAlignment="1">
      <alignment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2" borderId="6" xfId="0" applyFont="1" applyFill="1" applyBorder="1" applyAlignment="1">
      <alignment vertical="top"/>
    </xf>
    <xf numFmtId="0" fontId="4" fillId="2" borderId="0" xfId="0" applyFont="1" applyFill="1" applyAlignment="1">
      <alignment vertical="top"/>
    </xf>
    <xf numFmtId="0" fontId="4" fillId="2" borderId="7" xfId="0" applyFont="1" applyFill="1" applyBorder="1" applyAlignment="1">
      <alignment vertical="top"/>
    </xf>
    <xf numFmtId="0" fontId="3" fillId="2" borderId="6" xfId="0" applyFont="1" applyFill="1" applyBorder="1" applyAlignment="1">
      <alignment horizontal="center" vertical="center"/>
    </xf>
    <xf numFmtId="164" fontId="2" fillId="2" borderId="1" xfId="0" applyNumberFormat="1" applyFont="1" applyFill="1" applyBorder="1" applyAlignment="1">
      <alignment horizontal="center" vertical="center"/>
    </xf>
    <xf numFmtId="10" fontId="2" fillId="2" borderId="1" xfId="0" applyNumberFormat="1" applyFont="1" applyFill="1" applyBorder="1" applyAlignment="1">
      <alignment horizontal="center" vertical="center"/>
    </xf>
    <xf numFmtId="0" fontId="6" fillId="2" borderId="0" xfId="0" applyFont="1" applyFill="1" applyAlignment="1">
      <alignment horizontal="center" vertical="center"/>
    </xf>
    <xf numFmtId="0" fontId="13" fillId="2" borderId="0" xfId="0" applyFont="1" applyFill="1" applyAlignment="1">
      <alignment horizontal="right" vertical="center" wrapText="1"/>
    </xf>
    <xf numFmtId="0" fontId="16" fillId="2" borderId="0" xfId="0" applyFont="1" applyFill="1" applyAlignment="1">
      <alignment horizontal="left" vertical="center" wrapText="1"/>
    </xf>
    <xf numFmtId="0" fontId="2" fillId="3" borderId="1" xfId="0" applyFont="1" applyFill="1" applyBorder="1" applyAlignment="1">
      <alignment vertical="center"/>
    </xf>
    <xf numFmtId="0" fontId="2" fillId="3" borderId="2" xfId="0" applyFont="1" applyFill="1" applyBorder="1" applyAlignment="1">
      <alignment vertical="center"/>
    </xf>
    <xf numFmtId="0" fontId="2" fillId="3" borderId="2" xfId="0" applyFont="1" applyFill="1" applyBorder="1"/>
    <xf numFmtId="0" fontId="2" fillId="3" borderId="2" xfId="0" applyFont="1" applyFill="1" applyBorder="1" applyAlignment="1">
      <alignment horizontal="left"/>
    </xf>
    <xf numFmtId="0" fontId="2" fillId="3" borderId="11" xfId="0" applyFont="1" applyFill="1" applyBorder="1" applyAlignment="1">
      <alignment horizontal="left"/>
    </xf>
    <xf numFmtId="0" fontId="2" fillId="3" borderId="1" xfId="0" applyFont="1" applyFill="1" applyBorder="1" applyAlignment="1">
      <alignment horizontal="center"/>
    </xf>
    <xf numFmtId="10" fontId="2" fillId="5" borderId="1" xfId="0" applyNumberFormat="1" applyFont="1" applyFill="1" applyBorder="1" applyAlignment="1">
      <alignment horizontal="center" vertical="center"/>
    </xf>
    <xf numFmtId="0" fontId="7" fillId="2" borderId="0" xfId="0" applyFont="1" applyFill="1"/>
    <xf numFmtId="0" fontId="12" fillId="2" borderId="0" xfId="0" applyFont="1" applyFill="1"/>
    <xf numFmtId="0" fontId="13" fillId="2" borderId="0" xfId="0" applyFont="1" applyFill="1" applyAlignment="1">
      <alignment vertical="center"/>
    </xf>
    <xf numFmtId="0" fontId="18" fillId="2" borderId="0" xfId="0" applyFont="1" applyFill="1" applyAlignment="1">
      <alignment horizontal="right" vertical="top"/>
    </xf>
    <xf numFmtId="0" fontId="5" fillId="2" borderId="0" xfId="0" applyFont="1" applyFill="1" applyAlignment="1">
      <alignment horizontal="left" vertical="center" wrapText="1"/>
    </xf>
    <xf numFmtId="0" fontId="9" fillId="2" borderId="0" xfId="0" applyFont="1" applyFill="1" applyAlignment="1">
      <alignment horizontal="left" vertical="center"/>
    </xf>
    <xf numFmtId="0" fontId="10" fillId="2" borderId="0" xfId="0" applyFont="1" applyFill="1" applyAlignment="1">
      <alignment horizontal="left" vertical="center"/>
    </xf>
    <xf numFmtId="0" fontId="4" fillId="2" borderId="0" xfId="0" applyFont="1" applyFill="1" applyAlignment="1">
      <alignment horizontal="left"/>
    </xf>
    <xf numFmtId="0" fontId="21" fillId="2" borderId="0" xfId="0" applyFont="1" applyFill="1" applyAlignment="1">
      <alignment vertical="center"/>
    </xf>
    <xf numFmtId="0" fontId="15" fillId="2" borderId="0" xfId="0" applyFont="1" applyFill="1" applyAlignment="1">
      <alignment horizontal="left" vertical="center"/>
    </xf>
    <xf numFmtId="0" fontId="4" fillId="0" borderId="9" xfId="0" applyFont="1" applyBorder="1" applyAlignment="1">
      <alignment horizontal="left" vertical="top" wrapText="1"/>
    </xf>
    <xf numFmtId="0" fontId="15" fillId="2" borderId="0" xfId="0" applyFont="1" applyFill="1" applyAlignment="1">
      <alignment vertical="center"/>
    </xf>
    <xf numFmtId="0" fontId="2" fillId="16" borderId="0" xfId="0" applyFont="1" applyFill="1"/>
    <xf numFmtId="9" fontId="2" fillId="2" borderId="0" xfId="1" applyFont="1" applyFill="1"/>
    <xf numFmtId="44" fontId="2" fillId="2" borderId="1" xfId="2" applyFont="1" applyFill="1" applyBorder="1" applyAlignment="1">
      <alignment horizontal="center" vertical="center"/>
    </xf>
    <xf numFmtId="0" fontId="2" fillId="3" borderId="12" xfId="0" applyFont="1" applyFill="1" applyBorder="1" applyAlignment="1">
      <alignment vertical="center"/>
    </xf>
    <xf numFmtId="0" fontId="4" fillId="16" borderId="0" xfId="0" applyFont="1" applyFill="1" applyAlignment="1">
      <alignment horizontal="center" vertical="top"/>
    </xf>
    <xf numFmtId="0" fontId="2" fillId="16" borderId="0" xfId="0" applyFont="1" applyFill="1" applyAlignment="1">
      <alignment vertical="center"/>
    </xf>
    <xf numFmtId="0" fontId="0" fillId="16" borderId="0" xfId="0" applyFill="1"/>
    <xf numFmtId="0" fontId="7" fillId="2" borderId="0" xfId="12" applyFont="1" applyFill="1"/>
    <xf numFmtId="0" fontId="2" fillId="16" borderId="6" xfId="0" applyFont="1" applyFill="1" applyBorder="1"/>
    <xf numFmtId="0" fontId="4" fillId="16" borderId="9" xfId="0" applyFont="1" applyFill="1" applyBorder="1" applyAlignment="1">
      <alignment horizontal="left" vertical="top" wrapText="1"/>
    </xf>
    <xf numFmtId="0" fontId="11" fillId="16" borderId="0" xfId="0" applyFont="1" applyFill="1" applyAlignment="1">
      <alignment horizontal="left" vertical="center"/>
    </xf>
    <xf numFmtId="0" fontId="15" fillId="16" borderId="0" xfId="0" applyFont="1" applyFill="1" applyAlignment="1">
      <alignment horizontal="left" vertical="center"/>
    </xf>
    <xf numFmtId="0" fontId="17" fillId="16" borderId="0" xfId="0" applyFont="1" applyFill="1" applyAlignment="1">
      <alignment vertical="center"/>
    </xf>
    <xf numFmtId="0" fontId="25" fillId="16" borderId="0" xfId="0" quotePrefix="1" applyFont="1" applyFill="1" applyAlignment="1">
      <alignment horizontal="center" vertical="center"/>
    </xf>
    <xf numFmtId="0" fontId="0" fillId="16" borderId="0" xfId="0" applyFill="1" applyAlignment="1">
      <alignment horizontal="center" vertical="center"/>
    </xf>
    <xf numFmtId="0" fontId="19" fillId="16" borderId="0" xfId="0" applyFont="1" applyFill="1" applyAlignment="1">
      <alignment horizontal="center" vertical="center"/>
    </xf>
    <xf numFmtId="0" fontId="23" fillId="7" borderId="30" xfId="3" applyAlignment="1">
      <alignment horizontal="center" vertical="center"/>
    </xf>
    <xf numFmtId="164" fontId="1" fillId="9" borderId="31" xfId="5" applyNumberFormat="1" applyBorder="1" applyAlignment="1">
      <alignment horizontal="center" vertical="center" wrapText="1"/>
    </xf>
    <xf numFmtId="0" fontId="28" fillId="16" borderId="0" xfId="14" applyFont="1" applyFill="1"/>
    <xf numFmtId="0" fontId="1" fillId="16" borderId="0" xfId="14" applyFill="1"/>
    <xf numFmtId="0" fontId="1" fillId="16" borderId="0" xfId="14" applyFill="1" applyAlignment="1">
      <alignment horizontal="center" vertical="center"/>
    </xf>
    <xf numFmtId="0" fontId="1" fillId="0" borderId="33" xfId="14" applyBorder="1" applyAlignment="1">
      <alignment horizontal="center" vertical="center"/>
    </xf>
    <xf numFmtId="0" fontId="1" fillId="16" borderId="33" xfId="14" applyFill="1" applyBorder="1" applyAlignment="1">
      <alignment horizontal="center" vertical="center"/>
    </xf>
    <xf numFmtId="0" fontId="1" fillId="16" borderId="0" xfId="14" applyFill="1" applyAlignment="1">
      <alignment horizontal="left" vertical="center" wrapText="1"/>
    </xf>
    <xf numFmtId="14" fontId="1" fillId="0" borderId="33" xfId="14" applyNumberFormat="1" applyBorder="1" applyAlignment="1">
      <alignment horizontal="center" vertical="center"/>
    </xf>
    <xf numFmtId="14" fontId="1" fillId="16" borderId="33" xfId="14" applyNumberFormat="1" applyFill="1" applyBorder="1" applyAlignment="1">
      <alignment horizontal="center" vertical="center"/>
    </xf>
    <xf numFmtId="0" fontId="1" fillId="16" borderId="41" xfId="14" applyFill="1" applyBorder="1" applyAlignment="1">
      <alignment horizontal="center" vertical="center" wrapText="1"/>
    </xf>
    <xf numFmtId="0" fontId="1" fillId="16" borderId="33" xfId="14" applyFill="1" applyBorder="1" applyAlignment="1">
      <alignment horizontal="center" vertical="center" wrapText="1"/>
    </xf>
    <xf numFmtId="0" fontId="1" fillId="16" borderId="42" xfId="14" applyFill="1" applyBorder="1" applyAlignment="1">
      <alignment horizontal="center" vertical="center" wrapText="1"/>
    </xf>
    <xf numFmtId="0" fontId="1" fillId="16" borderId="41" xfId="14" applyFill="1" applyBorder="1"/>
    <xf numFmtId="0" fontId="1" fillId="16" borderId="42" xfId="14" applyFill="1" applyBorder="1"/>
    <xf numFmtId="0" fontId="1" fillId="16" borderId="43" xfId="14" applyFill="1" applyBorder="1"/>
    <xf numFmtId="0" fontId="1" fillId="16" borderId="41" xfId="14" applyFill="1" applyBorder="1" applyAlignment="1">
      <alignment horizontal="center"/>
    </xf>
    <xf numFmtId="0" fontId="1" fillId="16" borderId="42" xfId="14" applyFill="1" applyBorder="1" applyAlignment="1">
      <alignment horizontal="center"/>
    </xf>
    <xf numFmtId="0" fontId="1" fillId="16" borderId="43" xfId="14" applyFill="1" applyBorder="1" applyAlignment="1">
      <alignment horizontal="center"/>
    </xf>
    <xf numFmtId="0" fontId="1" fillId="16" borderId="42" xfId="14" applyFill="1" applyBorder="1" applyAlignment="1">
      <alignment horizontal="center" vertical="center"/>
    </xf>
    <xf numFmtId="0" fontId="1" fillId="16" borderId="43" xfId="14" applyFill="1" applyBorder="1" applyAlignment="1">
      <alignment horizontal="center" vertical="center" wrapText="1"/>
    </xf>
    <xf numFmtId="0" fontId="1" fillId="16" borderId="48" xfId="14" applyFill="1" applyBorder="1" applyAlignment="1">
      <alignment horizontal="center" vertical="center" wrapText="1"/>
    </xf>
    <xf numFmtId="0" fontId="1" fillId="16" borderId="43" xfId="14" applyFill="1" applyBorder="1" applyAlignment="1">
      <alignment vertical="center" wrapText="1"/>
    </xf>
    <xf numFmtId="0" fontId="1" fillId="16" borderId="33" xfId="14" applyFill="1" applyBorder="1" applyAlignment="1">
      <alignment horizontal="center" wrapText="1"/>
    </xf>
    <xf numFmtId="0" fontId="1" fillId="16" borderId="42" xfId="14" applyFill="1" applyBorder="1" applyAlignment="1">
      <alignment vertical="center"/>
    </xf>
    <xf numFmtId="15" fontId="1" fillId="14" borderId="54" xfId="10" applyNumberFormat="1" applyBorder="1" applyAlignment="1">
      <alignment horizontal="center" vertical="center" wrapText="1"/>
    </xf>
    <xf numFmtId="15" fontId="1" fillId="12" borderId="54" xfId="8" applyNumberFormat="1" applyBorder="1" applyAlignment="1">
      <alignment horizontal="center" vertical="center" wrapText="1"/>
    </xf>
    <xf numFmtId="15" fontId="1" fillId="11" borderId="54" xfId="7" applyNumberFormat="1" applyBorder="1" applyAlignment="1">
      <alignment horizontal="center" vertical="center" wrapText="1"/>
    </xf>
    <xf numFmtId="0" fontId="24" fillId="13" borderId="54" xfId="9" applyBorder="1" applyAlignment="1">
      <alignment horizontal="center" vertical="center" wrapText="1"/>
    </xf>
    <xf numFmtId="0" fontId="24" fillId="13" borderId="54" xfId="9" applyBorder="1" applyAlignment="1">
      <alignment horizontal="center" vertical="center"/>
    </xf>
    <xf numFmtId="15" fontId="24" fillId="13" borderId="54" xfId="9" applyNumberFormat="1" applyBorder="1" applyAlignment="1">
      <alignment horizontal="center" vertical="center"/>
    </xf>
    <xf numFmtId="15" fontId="24" fillId="15" borderId="29" xfId="11" applyNumberFormat="1" applyBorder="1" applyAlignment="1">
      <alignment horizontal="center" vertical="center"/>
    </xf>
    <xf numFmtId="0" fontId="17" fillId="4" borderId="13" xfId="0" applyFont="1" applyFill="1" applyBorder="1" applyAlignment="1">
      <alignment horizontal="left" vertical="center"/>
    </xf>
    <xf numFmtId="0" fontId="17" fillId="4" borderId="14" xfId="0" applyFont="1" applyFill="1" applyBorder="1" applyAlignment="1">
      <alignment horizontal="left" vertical="center"/>
    </xf>
    <xf numFmtId="0" fontId="17" fillId="4" borderId="15" xfId="0" applyFont="1" applyFill="1" applyBorder="1" applyAlignment="1">
      <alignment horizontal="left" vertical="center"/>
    </xf>
    <xf numFmtId="0" fontId="17" fillId="4" borderId="27" xfId="0" applyFont="1" applyFill="1" applyBorder="1" applyAlignment="1">
      <alignment horizontal="left" vertical="center"/>
    </xf>
    <xf numFmtId="0" fontId="17" fillId="4" borderId="0" xfId="0" applyFont="1" applyFill="1" applyAlignment="1">
      <alignment horizontal="left" vertical="center"/>
    </xf>
    <xf numFmtId="0" fontId="17" fillId="4" borderId="28" xfId="0" applyFont="1" applyFill="1" applyBorder="1" applyAlignment="1">
      <alignment horizontal="left" vertical="center"/>
    </xf>
    <xf numFmtId="0" fontId="11" fillId="16" borderId="33" xfId="0" applyFont="1" applyFill="1" applyBorder="1" applyAlignment="1">
      <alignment horizontal="center" vertical="center" wrapText="1"/>
    </xf>
    <xf numFmtId="0" fontId="2" fillId="2" borderId="6" xfId="12" applyFont="1" applyFill="1" applyBorder="1" applyAlignment="1">
      <alignment horizontal="center" vertical="center" wrapText="1"/>
    </xf>
    <xf numFmtId="0" fontId="2" fillId="2" borderId="0" xfId="12" applyFont="1" applyFill="1" applyAlignment="1">
      <alignment horizontal="center" vertical="center" wrapText="1"/>
    </xf>
    <xf numFmtId="0" fontId="2" fillId="2" borderId="8" xfId="12" applyFont="1" applyFill="1" applyBorder="1" applyAlignment="1">
      <alignment horizontal="center" vertical="center" wrapText="1"/>
    </xf>
    <xf numFmtId="0" fontId="2" fillId="2" borderId="9" xfId="12" applyFont="1" applyFill="1" applyBorder="1" applyAlignment="1">
      <alignment horizontal="center" vertical="center" wrapText="1"/>
    </xf>
    <xf numFmtId="0" fontId="8" fillId="2" borderId="0" xfId="12" applyFont="1" applyFill="1" applyAlignment="1">
      <alignment horizontal="left" vertical="center"/>
    </xf>
    <xf numFmtId="0" fontId="8" fillId="2" borderId="9" xfId="12" applyFont="1" applyFill="1" applyBorder="1" applyAlignment="1">
      <alignment horizontal="left" vertical="center"/>
    </xf>
    <xf numFmtId="0" fontId="11" fillId="2" borderId="0" xfId="12" applyFont="1" applyFill="1" applyAlignment="1">
      <alignment horizontal="left" vertical="center"/>
    </xf>
    <xf numFmtId="0" fontId="11" fillId="2" borderId="9" xfId="12" applyFont="1" applyFill="1" applyBorder="1" applyAlignment="1">
      <alignment horizontal="left" vertical="center"/>
    </xf>
    <xf numFmtId="0" fontId="5" fillId="2" borderId="3" xfId="12" applyFont="1" applyFill="1" applyBorder="1" applyAlignment="1">
      <alignment horizontal="center" vertical="center" wrapText="1"/>
    </xf>
    <xf numFmtId="0" fontId="5" fillId="2" borderId="4" xfId="12" applyFont="1" applyFill="1" applyBorder="1" applyAlignment="1">
      <alignment horizontal="center" vertical="center" wrapText="1"/>
    </xf>
    <xf numFmtId="0" fontId="5" fillId="2" borderId="6" xfId="12" applyFont="1" applyFill="1" applyBorder="1" applyAlignment="1">
      <alignment horizontal="center" vertical="center" wrapText="1"/>
    </xf>
    <xf numFmtId="0" fontId="5" fillId="2" borderId="0" xfId="12" applyFont="1" applyFill="1" applyAlignment="1">
      <alignment horizontal="center" vertical="center" wrapText="1"/>
    </xf>
    <xf numFmtId="0" fontId="3" fillId="2" borderId="4" xfId="12" applyFont="1" applyFill="1" applyBorder="1" applyAlignment="1">
      <alignment horizontal="center" vertical="center"/>
    </xf>
    <xf numFmtId="0" fontId="3" fillId="2" borderId="0" xfId="12" applyFont="1" applyFill="1" applyAlignment="1">
      <alignment horizontal="center" vertical="center"/>
    </xf>
    <xf numFmtId="0" fontId="11" fillId="2" borderId="4" xfId="12" applyFont="1" applyFill="1" applyBorder="1" applyAlignment="1">
      <alignment horizontal="left" vertical="center"/>
    </xf>
    <xf numFmtId="0" fontId="11" fillId="2" borderId="4" xfId="12" applyFont="1" applyFill="1" applyBorder="1" applyAlignment="1">
      <alignment horizontal="center" vertical="center"/>
    </xf>
    <xf numFmtId="0" fontId="8" fillId="2" borderId="4" xfId="12" applyFont="1" applyFill="1" applyBorder="1" applyAlignment="1">
      <alignment horizontal="center" vertical="center"/>
    </xf>
    <xf numFmtId="0" fontId="8" fillId="2" borderId="5" xfId="12" applyFont="1" applyFill="1" applyBorder="1" applyAlignment="1">
      <alignment horizontal="center" vertical="center"/>
    </xf>
    <xf numFmtId="0" fontId="8" fillId="2" borderId="0" xfId="12" applyFont="1" applyFill="1" applyAlignment="1">
      <alignment horizontal="center" vertical="center"/>
    </xf>
    <xf numFmtId="0" fontId="8" fillId="2" borderId="7" xfId="12" applyFont="1" applyFill="1" applyBorder="1" applyAlignment="1">
      <alignment horizontal="center" vertical="center"/>
    </xf>
    <xf numFmtId="14" fontId="11" fillId="2" borderId="0" xfId="12" applyNumberFormat="1" applyFont="1" applyFill="1" applyAlignment="1">
      <alignment horizontal="center" vertical="center"/>
    </xf>
    <xf numFmtId="14" fontId="11" fillId="2" borderId="7" xfId="12" applyNumberFormat="1" applyFont="1" applyFill="1" applyBorder="1" applyAlignment="1">
      <alignment horizontal="center" vertical="center"/>
    </xf>
    <xf numFmtId="14" fontId="11" fillId="2" borderId="9" xfId="12" applyNumberFormat="1" applyFont="1" applyFill="1" applyBorder="1" applyAlignment="1">
      <alignment horizontal="center" vertical="center"/>
    </xf>
    <xf numFmtId="14" fontId="11" fillId="2" borderId="10" xfId="12" applyNumberFormat="1" applyFont="1" applyFill="1" applyBorder="1" applyAlignment="1">
      <alignment horizontal="center" vertical="center"/>
    </xf>
    <xf numFmtId="0" fontId="2" fillId="2" borderId="4" xfId="12"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10" fillId="6" borderId="19" xfId="0" applyFont="1" applyFill="1" applyBorder="1" applyAlignment="1">
      <alignment horizontal="center" vertical="center"/>
    </xf>
    <xf numFmtId="0" fontId="10" fillId="6" borderId="20"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0" fillId="6" borderId="24" xfId="0" applyFont="1" applyFill="1" applyBorder="1" applyAlignment="1">
      <alignment horizontal="center" vertical="center"/>
    </xf>
    <xf numFmtId="0" fontId="11" fillId="3" borderId="3"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0" xfId="0"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7" xfId="0" applyNumberFormat="1" applyFont="1" applyBorder="1" applyAlignment="1">
      <alignment horizontal="center" vertical="center" wrapText="1"/>
    </xf>
    <xf numFmtId="0" fontId="11" fillId="3" borderId="3"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10" xfId="0" applyFont="1" applyFill="1" applyBorder="1" applyAlignment="1">
      <alignment horizontal="center" vertical="center"/>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1" fillId="3" borderId="4" xfId="0" applyFont="1" applyFill="1" applyBorder="1" applyAlignment="1">
      <alignment horizontal="center" vertical="center" wrapText="1"/>
    </xf>
    <xf numFmtId="0" fontId="11" fillId="3" borderId="9" xfId="0" applyFont="1" applyFill="1" applyBorder="1" applyAlignment="1">
      <alignment horizontal="center" vertical="center" wrapText="1"/>
    </xf>
    <xf numFmtId="44" fontId="2" fillId="0" borderId="34" xfId="2" applyFont="1" applyBorder="1" applyAlignment="1">
      <alignment horizontal="center" vertical="center"/>
    </xf>
    <xf numFmtId="44" fontId="2" fillId="0" borderId="35" xfId="2" applyFont="1" applyBorder="1" applyAlignment="1">
      <alignment horizontal="center" vertical="center"/>
    </xf>
    <xf numFmtId="44" fontId="2" fillId="0" borderId="36" xfId="2" applyFont="1" applyBorder="1" applyAlignment="1">
      <alignment horizontal="center" vertical="center"/>
    </xf>
    <xf numFmtId="44" fontId="2" fillId="0" borderId="37" xfId="2" applyFont="1" applyBorder="1" applyAlignment="1">
      <alignment horizontal="center" vertical="center"/>
    </xf>
    <xf numFmtId="44" fontId="2" fillId="0" borderId="38" xfId="2" applyFont="1" applyBorder="1" applyAlignment="1">
      <alignment horizontal="center" vertical="center"/>
    </xf>
    <xf numFmtId="44" fontId="2" fillId="0" borderId="39" xfId="2" applyFont="1" applyBorder="1" applyAlignment="1">
      <alignment horizontal="center" vertical="center"/>
    </xf>
    <xf numFmtId="14" fontId="8" fillId="2" borderId="0" xfId="12" applyNumberFormat="1" applyFont="1" applyFill="1" applyAlignment="1">
      <alignment horizontal="center" vertical="center"/>
    </xf>
    <xf numFmtId="0" fontId="7" fillId="2" borderId="0" xfId="0" applyFont="1" applyFill="1" applyAlignment="1">
      <alignment horizontal="left" vertical="center" wrapText="1"/>
    </xf>
    <xf numFmtId="0" fontId="17" fillId="4" borderId="16" xfId="0" applyFont="1" applyFill="1" applyBorder="1" applyAlignment="1">
      <alignment horizontal="left" vertical="center"/>
    </xf>
    <xf numFmtId="0" fontId="17" fillId="4" borderId="17" xfId="0" applyFont="1" applyFill="1" applyBorder="1" applyAlignment="1">
      <alignment horizontal="left" vertical="center"/>
    </xf>
    <xf numFmtId="0" fontId="17" fillId="4" borderId="18" xfId="0" applyFont="1" applyFill="1" applyBorder="1" applyAlignment="1">
      <alignment horizontal="left" vertical="center"/>
    </xf>
    <xf numFmtId="44" fontId="2" fillId="2" borderId="33" xfId="2" applyFont="1" applyFill="1" applyBorder="1" applyAlignment="1">
      <alignment horizontal="center" vertical="center"/>
    </xf>
    <xf numFmtId="0" fontId="7" fillId="2" borderId="0" xfId="0" applyFont="1" applyFill="1" applyAlignment="1">
      <alignment horizontal="left" wrapText="1"/>
    </xf>
    <xf numFmtId="0" fontId="2" fillId="2" borderId="1" xfId="0" applyFont="1" applyFill="1" applyBorder="1" applyAlignment="1">
      <alignment horizontal="center" vertical="center"/>
    </xf>
    <xf numFmtId="0" fontId="10" fillId="6" borderId="32" xfId="0" applyFont="1" applyFill="1" applyBorder="1" applyAlignment="1">
      <alignment horizontal="center" vertical="center"/>
    </xf>
    <xf numFmtId="0" fontId="10" fillId="6" borderId="0" xfId="0" applyFont="1" applyFill="1" applyAlignment="1">
      <alignment horizontal="center" vertical="center"/>
    </xf>
    <xf numFmtId="0" fontId="10" fillId="6" borderId="40" xfId="0" applyFont="1" applyFill="1" applyBorder="1" applyAlignment="1">
      <alignment horizontal="center" vertical="center"/>
    </xf>
    <xf numFmtId="44" fontId="2" fillId="0" borderId="6" xfId="2" applyFont="1" applyBorder="1" applyAlignment="1">
      <alignment horizontal="center" vertical="center" wrapText="1"/>
    </xf>
    <xf numFmtId="44" fontId="2" fillId="0" borderId="0" xfId="2" applyFont="1" applyAlignment="1">
      <alignment horizontal="center" vertical="center" wrapText="1"/>
    </xf>
    <xf numFmtId="44" fontId="2" fillId="0" borderId="7" xfId="2" applyFont="1" applyBorder="1" applyAlignment="1">
      <alignment horizontal="center" vertical="center" wrapText="1"/>
    </xf>
    <xf numFmtId="0" fontId="2" fillId="2" borderId="11" xfId="0" applyFont="1" applyFill="1" applyBorder="1" applyAlignment="1">
      <alignment horizontal="center"/>
    </xf>
    <xf numFmtId="0" fontId="2" fillId="2" borderId="2" xfId="0" applyFont="1" applyFill="1" applyBorder="1" applyAlignment="1">
      <alignment horizontal="center"/>
    </xf>
    <xf numFmtId="0" fontId="2" fillId="2" borderId="11" xfId="0" applyFont="1" applyFill="1" applyBorder="1" applyAlignment="1">
      <alignment horizontal="left"/>
    </xf>
    <xf numFmtId="0" fontId="2" fillId="2" borderId="12" xfId="0" applyFont="1" applyFill="1" applyBorder="1" applyAlignment="1">
      <alignment horizontal="left"/>
    </xf>
    <xf numFmtId="0" fontId="2" fillId="2" borderId="2" xfId="0" applyFont="1" applyFill="1" applyBorder="1" applyAlignment="1">
      <alignment horizontal="left"/>
    </xf>
    <xf numFmtId="0" fontId="2" fillId="2" borderId="1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0" xfId="0" applyFont="1" applyFill="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 xfId="0" applyFont="1" applyFill="1" applyBorder="1" applyAlignment="1">
      <alignment horizontal="left"/>
    </xf>
    <xf numFmtId="0" fontId="14" fillId="6" borderId="25" xfId="0" applyFont="1" applyFill="1" applyBorder="1" applyAlignment="1">
      <alignment horizontal="left" vertical="center"/>
    </xf>
    <xf numFmtId="0" fontId="14" fillId="6" borderId="26" xfId="0" applyFont="1" applyFill="1" applyBorder="1" applyAlignment="1">
      <alignment horizontal="left" vertical="center"/>
    </xf>
    <xf numFmtId="0" fontId="2" fillId="2" borderId="2" xfId="0" applyFont="1" applyFill="1" applyBorder="1" applyAlignment="1">
      <alignment horizontal="center" vertical="center"/>
    </xf>
    <xf numFmtId="9" fontId="2" fillId="2" borderId="8" xfId="1" applyFont="1" applyFill="1" applyBorder="1" applyAlignment="1">
      <alignment horizontal="center" vertical="center"/>
    </xf>
    <xf numFmtId="9" fontId="2" fillId="2" borderId="10" xfId="1" applyFont="1" applyFill="1" applyBorder="1" applyAlignment="1">
      <alignment horizontal="center" vertical="center"/>
    </xf>
    <xf numFmtId="9" fontId="2" fillId="2" borderId="33" xfId="1" applyFont="1" applyFill="1" applyBorder="1" applyAlignment="1">
      <alignment horizontal="center" vertical="center"/>
    </xf>
    <xf numFmtId="165" fontId="2" fillId="2" borderId="2" xfId="1" applyNumberFormat="1" applyFont="1" applyFill="1" applyBorder="1" applyAlignment="1">
      <alignment horizontal="center" vertical="center"/>
    </xf>
    <xf numFmtId="0" fontId="16" fillId="2" borderId="0" xfId="0" applyFont="1" applyFill="1" applyAlignment="1">
      <alignment horizontal="left" vertical="center" wrapText="1"/>
    </xf>
    <xf numFmtId="0" fontId="13" fillId="2" borderId="0" xfId="0" applyFont="1" applyFill="1" applyAlignment="1">
      <alignment horizontal="right" vertical="center" wrapText="1"/>
    </xf>
    <xf numFmtId="14" fontId="2" fillId="2" borderId="1" xfId="0" applyNumberFormat="1" applyFont="1" applyFill="1" applyBorder="1" applyAlignment="1">
      <alignment horizontal="center" vertical="center"/>
    </xf>
    <xf numFmtId="0" fontId="15" fillId="2" borderId="0" xfId="0" applyFont="1" applyFill="1" applyAlignment="1">
      <alignment horizontal="left" vertical="center"/>
    </xf>
    <xf numFmtId="0" fontId="5" fillId="2" borderId="0" xfId="0" applyFont="1" applyFill="1" applyAlignment="1">
      <alignment horizontal="left" vertical="center" wrapText="1"/>
    </xf>
    <xf numFmtId="0" fontId="2" fillId="3" borderId="1" xfId="0" applyFont="1" applyFill="1" applyBorder="1" applyAlignment="1">
      <alignment horizontal="left" vertical="center"/>
    </xf>
    <xf numFmtId="0" fontId="11" fillId="2" borderId="1" xfId="0" applyFont="1" applyFill="1" applyBorder="1" applyAlignment="1">
      <alignment horizontal="left" vertical="center"/>
    </xf>
    <xf numFmtId="0" fontId="2" fillId="2" borderId="33"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11" fillId="2" borderId="1" xfId="0" applyFont="1" applyFill="1" applyBorder="1" applyAlignment="1">
      <alignment horizontal="left" vertical="center" wrapText="1"/>
    </xf>
    <xf numFmtId="0" fontId="2" fillId="3" borderId="11" xfId="0" applyFont="1" applyFill="1" applyBorder="1" applyAlignment="1">
      <alignment horizontal="left" vertical="center"/>
    </xf>
    <xf numFmtId="0" fontId="15" fillId="2" borderId="0" xfId="0" applyFont="1" applyFill="1" applyAlignment="1">
      <alignment horizontal="center" vertical="center"/>
    </xf>
    <xf numFmtId="0" fontId="1" fillId="16" borderId="41" xfId="14" applyFill="1" applyBorder="1" applyAlignment="1">
      <alignment horizontal="center"/>
    </xf>
    <xf numFmtId="0" fontId="1" fillId="16" borderId="42" xfId="14" applyFill="1" applyBorder="1" applyAlignment="1">
      <alignment horizontal="center"/>
    </xf>
    <xf numFmtId="0" fontId="1" fillId="16" borderId="43" xfId="14" applyFill="1" applyBorder="1" applyAlignment="1">
      <alignment horizontal="center"/>
    </xf>
    <xf numFmtId="0" fontId="1" fillId="16" borderId="44" xfId="14" applyFill="1" applyBorder="1" applyAlignment="1">
      <alignment horizontal="center"/>
    </xf>
    <xf numFmtId="0" fontId="1" fillId="16" borderId="45" xfId="14" applyFill="1" applyBorder="1" applyAlignment="1">
      <alignment horizontal="center"/>
    </xf>
    <xf numFmtId="0" fontId="1" fillId="16" borderId="46" xfId="14" applyFill="1" applyBorder="1" applyAlignment="1">
      <alignment horizontal="center"/>
    </xf>
    <xf numFmtId="0" fontId="1" fillId="16" borderId="47" xfId="14" applyFill="1" applyBorder="1" applyAlignment="1">
      <alignment horizontal="center" vertical="center"/>
    </xf>
    <xf numFmtId="0" fontId="1" fillId="16" borderId="52" xfId="14" applyFill="1" applyBorder="1" applyAlignment="1">
      <alignment horizontal="center" vertical="center"/>
    </xf>
    <xf numFmtId="0" fontId="1" fillId="16" borderId="48" xfId="14" applyFill="1" applyBorder="1" applyAlignment="1">
      <alignment horizontal="center" vertical="center"/>
    </xf>
    <xf numFmtId="0" fontId="1" fillId="16" borderId="47" xfId="14" applyFill="1" applyBorder="1" applyAlignment="1">
      <alignment horizontal="center" vertical="center" wrapText="1"/>
    </xf>
    <xf numFmtId="0" fontId="1" fillId="16" borderId="52" xfId="14" applyFill="1" applyBorder="1" applyAlignment="1">
      <alignment horizontal="center" vertical="center" wrapText="1"/>
    </xf>
    <xf numFmtId="0" fontId="1" fillId="16" borderId="48" xfId="14" applyFill="1" applyBorder="1" applyAlignment="1">
      <alignment horizontal="center" vertical="center" wrapText="1"/>
    </xf>
    <xf numFmtId="0" fontId="1" fillId="16" borderId="41" xfId="14" applyFill="1" applyBorder="1" applyAlignment="1">
      <alignment horizontal="center" vertical="center" wrapText="1"/>
    </xf>
    <xf numFmtId="0" fontId="1" fillId="16" borderId="42" xfId="14" applyFill="1" applyBorder="1" applyAlignment="1">
      <alignment horizontal="center" vertical="center" wrapText="1"/>
    </xf>
    <xf numFmtId="0" fontId="1" fillId="16" borderId="43" xfId="14" applyFill="1" applyBorder="1" applyAlignment="1">
      <alignment horizontal="center" vertical="center" wrapText="1"/>
    </xf>
    <xf numFmtId="0" fontId="1" fillId="9" borderId="44" xfId="5" applyBorder="1" applyAlignment="1">
      <alignment horizontal="center"/>
    </xf>
    <xf numFmtId="0" fontId="1" fillId="9" borderId="45" xfId="5" applyBorder="1" applyAlignment="1">
      <alignment horizontal="center"/>
    </xf>
    <xf numFmtId="0" fontId="1" fillId="9" borderId="46" xfId="5" applyBorder="1" applyAlignment="1">
      <alignment horizontal="center"/>
    </xf>
    <xf numFmtId="0" fontId="1" fillId="10" borderId="41" xfId="6" applyBorder="1" applyAlignment="1">
      <alignment horizontal="center"/>
    </xf>
    <xf numFmtId="0" fontId="1" fillId="10" borderId="42" xfId="6" applyBorder="1" applyAlignment="1">
      <alignment horizontal="center"/>
    </xf>
    <xf numFmtId="0" fontId="1" fillId="10" borderId="43" xfId="6" applyBorder="1" applyAlignment="1">
      <alignment horizontal="center"/>
    </xf>
    <xf numFmtId="0" fontId="1" fillId="8" borderId="41" xfId="4" applyBorder="1" applyAlignment="1">
      <alignment horizontal="center"/>
    </xf>
    <xf numFmtId="0" fontId="1" fillId="8" borderId="42" xfId="4" applyBorder="1" applyAlignment="1">
      <alignment horizontal="center"/>
    </xf>
    <xf numFmtId="0" fontId="1" fillId="8" borderId="43" xfId="4" applyBorder="1" applyAlignment="1">
      <alignment horizontal="center"/>
    </xf>
    <xf numFmtId="0" fontId="1" fillId="16" borderId="44" xfId="14" applyFill="1" applyBorder="1" applyAlignment="1">
      <alignment horizontal="center" vertical="center" wrapText="1"/>
    </xf>
    <xf numFmtId="0" fontId="1" fillId="16" borderId="45" xfId="14" applyFill="1" applyBorder="1" applyAlignment="1">
      <alignment horizontal="center" vertical="center" wrapText="1"/>
    </xf>
    <xf numFmtId="0" fontId="1" fillId="16" borderId="46" xfId="14" applyFill="1" applyBorder="1" applyAlignment="1">
      <alignment horizontal="center" vertical="center" wrapText="1"/>
    </xf>
    <xf numFmtId="0" fontId="1" fillId="16" borderId="49" xfId="14" applyFill="1" applyBorder="1" applyAlignment="1">
      <alignment horizontal="center" vertical="center" wrapText="1"/>
    </xf>
    <xf numFmtId="0" fontId="1" fillId="16" borderId="50" xfId="14" applyFill="1" applyBorder="1" applyAlignment="1">
      <alignment horizontal="center" vertical="center" wrapText="1"/>
    </xf>
    <xf numFmtId="0" fontId="1" fillId="16" borderId="51" xfId="14" applyFill="1" applyBorder="1" applyAlignment="1">
      <alignment horizontal="center" vertical="center" wrapText="1"/>
    </xf>
    <xf numFmtId="0" fontId="1" fillId="16" borderId="41" xfId="14" applyFill="1" applyBorder="1" applyAlignment="1">
      <alignment horizontal="center" vertical="center"/>
    </xf>
    <xf numFmtId="0" fontId="1" fillId="16" borderId="43" xfId="14" applyFill="1" applyBorder="1" applyAlignment="1">
      <alignment horizontal="center" vertical="center"/>
    </xf>
    <xf numFmtId="0" fontId="1" fillId="16" borderId="42" xfId="14" applyFill="1" applyBorder="1" applyAlignment="1">
      <alignment horizontal="center" vertical="center"/>
    </xf>
    <xf numFmtId="0" fontId="4" fillId="2" borderId="0" xfId="0" applyFont="1" applyFill="1" applyAlignment="1">
      <alignment horizontal="center" vertical="center" wrapText="1"/>
    </xf>
    <xf numFmtId="0" fontId="29" fillId="0" borderId="53" xfId="0" applyFont="1" applyBorder="1" applyAlignment="1">
      <alignment horizontal="center" vertical="center"/>
    </xf>
    <xf numFmtId="0" fontId="1" fillId="14" borderId="53" xfId="10" applyBorder="1" applyAlignment="1">
      <alignment horizontal="center" vertical="center" wrapText="1"/>
    </xf>
    <xf numFmtId="0" fontId="1" fillId="12" borderId="53" xfId="8" applyBorder="1" applyAlignment="1">
      <alignment horizontal="center" vertical="center" wrapText="1"/>
    </xf>
    <xf numFmtId="0" fontId="1" fillId="11" borderId="53" xfId="7" applyBorder="1" applyAlignment="1">
      <alignment horizontal="center" vertical="center" wrapText="1"/>
    </xf>
    <xf numFmtId="0" fontId="24" fillId="15" borderId="29" xfId="11" applyBorder="1" applyAlignment="1">
      <alignment horizontal="center" vertical="center" wrapText="1"/>
    </xf>
    <xf numFmtId="166" fontId="24" fillId="13" borderId="55" xfId="9" applyNumberFormat="1" applyBorder="1" applyAlignment="1">
      <alignment horizontal="center" vertical="center" wrapText="1"/>
    </xf>
    <xf numFmtId="166" fontId="24" fillId="13" borderId="56" xfId="9" applyNumberFormat="1" applyBorder="1" applyAlignment="1">
      <alignment horizontal="center" vertical="center" wrapText="1"/>
    </xf>
    <xf numFmtId="166" fontId="1" fillId="14" borderId="55" xfId="10" applyNumberFormat="1" applyBorder="1" applyAlignment="1">
      <alignment horizontal="center" vertical="center" wrapText="1"/>
    </xf>
    <xf numFmtId="166" fontId="1" fillId="14" borderId="56" xfId="10" applyNumberFormat="1" applyBorder="1" applyAlignment="1">
      <alignment horizontal="center" vertical="center" wrapText="1"/>
    </xf>
    <xf numFmtId="166" fontId="1" fillId="12" borderId="55" xfId="8" applyNumberFormat="1" applyBorder="1" applyAlignment="1">
      <alignment horizontal="center" vertical="center" wrapText="1"/>
    </xf>
    <xf numFmtId="166" fontId="1" fillId="12" borderId="56" xfId="8" applyNumberFormat="1" applyBorder="1" applyAlignment="1">
      <alignment horizontal="center" vertical="center" wrapText="1"/>
    </xf>
    <xf numFmtId="166" fontId="1" fillId="11" borderId="55" xfId="7" applyNumberFormat="1" applyBorder="1" applyAlignment="1">
      <alignment horizontal="center" vertical="center" wrapText="1"/>
    </xf>
    <xf numFmtId="166" fontId="1" fillId="11" borderId="56" xfId="7" applyNumberFormat="1" applyBorder="1" applyAlignment="1">
      <alignment horizontal="center" vertical="center" wrapText="1"/>
    </xf>
  </cellXfs>
  <cellStyles count="16">
    <cellStyle name="20% - Accent1" xfId="4" builtinId="30"/>
    <cellStyle name="20% - Accent3" xfId="7" builtinId="38"/>
    <cellStyle name="20% - Accent4" xfId="8" builtinId="42"/>
    <cellStyle name="20% - Accent5" xfId="10" builtinId="46"/>
    <cellStyle name="40% - Accent1" xfId="5" builtinId="31"/>
    <cellStyle name="60% - Accent1" xfId="6" builtinId="32"/>
    <cellStyle name="Accent5" xfId="9" builtinId="45"/>
    <cellStyle name="Accent6" xfId="11" builtinId="49"/>
    <cellStyle name="Currency" xfId="2" builtinId="4"/>
    <cellStyle name="Currency 2" xfId="13" xr:uid="{745DC209-EFD7-4DFE-84F5-B6BB21BF81F7}"/>
    <cellStyle name="Currency 3" xfId="15" xr:uid="{6955CE3D-5543-40A0-AE5E-9948ACB7116C}"/>
    <cellStyle name="Normal" xfId="0" builtinId="0"/>
    <cellStyle name="Normal 2" xfId="12" xr:uid="{B706532F-E13E-4BA9-A926-31C330A1BC7B}"/>
    <cellStyle name="Normal 3" xfId="14" xr:uid="{2229E75D-8632-41D5-B934-B2138E968666}"/>
    <cellStyle name="Output" xfId="3" builtinId="21"/>
    <cellStyle name="Per cent" xfId="1" xr:uid="{00000000-0005-0000-0000-000001000000}"/>
  </cellStyles>
  <dxfs count="8">
    <dxf>
      <font>
        <color rgb="FF006100"/>
      </font>
      <fill>
        <patternFill>
          <bgColor rgb="FFC6EFCE"/>
        </patternFill>
      </fill>
    </dxf>
    <dxf>
      <font>
        <color theme="0" tint="-0.49995422223578601"/>
      </font>
      <fill>
        <patternFill>
          <bgColor theme="0" tint="-4.9989318521683403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1" defaultTableStyle="TableStyleMedium2" defaultPivotStyle="PivotStyleLight16">
    <tableStyle name="Invisible" pivot="0" table="0" count="0" xr9:uid="{81A12BCB-A98B-4F9D-900F-21766115DF6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895350</xdr:colOff>
      <xdr:row>62</xdr:row>
      <xdr:rowOff>171450</xdr:rowOff>
    </xdr:to>
    <xdr:sp macro="" textlink="">
      <xdr:nvSpPr>
        <xdr:cNvPr id="1033" name="Text Box 9" hidden="1">
          <a:extLst>
            <a:ext uri="{FF2B5EF4-FFF2-40B4-BE49-F238E27FC236}">
              <a16:creationId xmlns:a16="http://schemas.microsoft.com/office/drawing/2014/main" id="{E4202965-C6C3-C505-5A8F-E372F20049C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editAs="oneCell">
    <xdr:from>
      <xdr:col>57</xdr:col>
      <xdr:colOff>0</xdr:colOff>
      <xdr:row>6</xdr:row>
      <xdr:rowOff>0</xdr:rowOff>
    </xdr:from>
    <xdr:to>
      <xdr:col>57</xdr:col>
      <xdr:colOff>304800</xdr:colOff>
      <xdr:row>8</xdr:row>
      <xdr:rowOff>0</xdr:rowOff>
    </xdr:to>
    <xdr:sp macro="" textlink="">
      <xdr:nvSpPr>
        <xdr:cNvPr id="1034" name="AutoShape 10" descr="ONS Reveal New Record Levels of Shoplifting | ACS | The Association of ...">
          <a:extLst>
            <a:ext uri="{FF2B5EF4-FFF2-40B4-BE49-F238E27FC236}">
              <a16:creationId xmlns:a16="http://schemas.microsoft.com/office/drawing/2014/main" id="{A0290696-7AD1-1C46-5DC5-4302E479AEF3}"/>
            </a:ext>
          </a:extLst>
        </xdr:cNvPr>
        <xdr:cNvSpPr>
          <a:spLocks noChangeAspect="1" noChangeArrowheads="1"/>
        </xdr:cNvSpPr>
      </xdr:nvSpPr>
      <xdr:spPr bwMode="auto">
        <a:xfrm>
          <a:off x="5905500" y="923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323850</xdr:colOff>
      <xdr:row>0</xdr:row>
      <xdr:rowOff>28575</xdr:rowOff>
    </xdr:from>
    <xdr:to>
      <xdr:col>6</xdr:col>
      <xdr:colOff>895350</xdr:colOff>
      <xdr:row>6</xdr:row>
      <xdr:rowOff>114299</xdr:rowOff>
    </xdr:to>
    <xdr:pic>
      <xdr:nvPicPr>
        <xdr:cNvPr id="7" name="Picture 6">
          <a:extLst>
            <a:ext uri="{FF2B5EF4-FFF2-40B4-BE49-F238E27FC236}">
              <a16:creationId xmlns:a16="http://schemas.microsoft.com/office/drawing/2014/main" id="{3664FA0D-574C-FEF2-51F1-4423EFEB2D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1100" y="28575"/>
          <a:ext cx="1628775" cy="10096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1383194</xdr:colOff>
      <xdr:row>4</xdr:row>
      <xdr:rowOff>104943</xdr:rowOff>
    </xdr:to>
    <xdr:pic>
      <xdr:nvPicPr>
        <xdr:cNvPr id="2" name="Picture 1">
          <a:extLst>
            <a:ext uri="{FF2B5EF4-FFF2-40B4-BE49-F238E27FC236}">
              <a16:creationId xmlns:a16="http://schemas.microsoft.com/office/drawing/2014/main" id="{C4903A6E-F8AD-4C8A-8A4F-3D544BF2D7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1383194" cy="8574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23812</xdr:rowOff>
    </xdr:from>
    <xdr:to>
      <xdr:col>0</xdr:col>
      <xdr:colOff>1257300</xdr:colOff>
      <xdr:row>4</xdr:row>
      <xdr:rowOff>38976</xdr:rowOff>
    </xdr:to>
    <xdr:pic>
      <xdr:nvPicPr>
        <xdr:cNvPr id="5" name="Picture 4">
          <a:extLst>
            <a:ext uri="{FF2B5EF4-FFF2-40B4-BE49-F238E27FC236}">
              <a16:creationId xmlns:a16="http://schemas.microsoft.com/office/drawing/2014/main" id="{34AD775D-D39B-4EAF-96A4-78D63C708F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3812"/>
          <a:ext cx="1257300" cy="7771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390525</xdr:colOff>
      <xdr:row>0</xdr:row>
      <xdr:rowOff>85725</xdr:rowOff>
    </xdr:from>
    <xdr:to>
      <xdr:col>2</xdr:col>
      <xdr:colOff>428625</xdr:colOff>
      <xdr:row>4</xdr:row>
      <xdr:rowOff>119939</xdr:rowOff>
    </xdr:to>
    <xdr:pic>
      <xdr:nvPicPr>
        <xdr:cNvPr id="5" name="Picture 4">
          <a:extLst>
            <a:ext uri="{FF2B5EF4-FFF2-40B4-BE49-F238E27FC236}">
              <a16:creationId xmlns:a16="http://schemas.microsoft.com/office/drawing/2014/main" id="{9E95D0C1-A2F4-495A-A5E8-08611F04EE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85725"/>
          <a:ext cx="1257300" cy="7771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DE\0.%20BASE%20-%20pladis%202018%20Strategic%20Development%20Pl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Team"/>
      <sheetName val="P&amp;L - Total Business"/>
      <sheetName val="Phased Terms"/>
      <sheetName val="Period Tracker"/>
      <sheetName val="P&amp;L - Branded"/>
      <sheetName val="P&amp;L - OL"/>
      <sheetName val="Supplier Return Template"/>
      <sheetName val="Terms &amp; ORD Summary"/>
      <sheetName val="Terms Payment Tracker"/>
      <sheetName val="B2FM"/>
      <sheetName val="OSF Matrix"/>
      <sheetName val="Promo Strategy"/>
      <sheetName val="Promo Plan"/>
      <sheetName val="OSF Matrix Detail"/>
      <sheetName val="Large Stores Plan"/>
      <sheetName val="Shopper Financals"/>
      <sheetName val="Product Commercials"/>
      <sheetName val="Sugar Reduction"/>
      <sheetName val="Appendix A"/>
      <sheetName val="Appendix B"/>
      <sheetName val="Appendix C"/>
      <sheetName val="Appendix D"/>
      <sheetName val="Appendix E"/>
      <sheetName val="Combined actions"/>
      <sheetName val="KPI"/>
      <sheetName val="Policy"/>
      <sheetName val="Agri"/>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2013 - 2022">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J72"/>
  <sheetViews>
    <sheetView tabSelected="1" topLeftCell="E1" workbookViewId="0">
      <selection activeCell="K8" sqref="K8:T9"/>
    </sheetView>
  </sheetViews>
  <sheetFormatPr defaultColWidth="8.85546875" defaultRowHeight="12" x14ac:dyDescent="0.2"/>
  <cols>
    <col min="1" max="1" width="4" style="3" customWidth="1"/>
    <col min="2" max="2" width="17.42578125" style="3" customWidth="1"/>
    <col min="3" max="3" width="14.5703125" style="3" customWidth="1"/>
    <col min="4" max="4" width="18.140625" style="3" customWidth="1"/>
    <col min="5" max="6" width="15.85546875" style="3" customWidth="1"/>
    <col min="7" max="7" width="13.85546875" style="3" customWidth="1"/>
    <col min="8" max="8" width="3.140625" style="3" customWidth="1"/>
    <col min="9" max="16" width="8.85546875" style="3"/>
    <col min="17" max="17" width="11.140625" style="3" customWidth="1"/>
    <col min="18" max="18" width="0.85546875" style="3" customWidth="1"/>
    <col min="19" max="19" width="7.85546875" style="3" customWidth="1"/>
    <col min="20" max="20" width="4.85546875" style="3" customWidth="1"/>
    <col min="21" max="21" width="3.140625" style="3" customWidth="1"/>
    <col min="22" max="26" width="8.85546875" style="3"/>
    <col min="27" max="27" width="14.140625" style="3" customWidth="1"/>
    <col min="28" max="28" width="3.42578125" style="3" customWidth="1"/>
    <col min="29" max="29" width="8.85546875" style="3"/>
    <col min="30" max="30" width="8.42578125" style="3" customWidth="1"/>
    <col min="31" max="31" width="8.85546875" style="3"/>
    <col min="32" max="32" width="8.42578125" style="3" customWidth="1"/>
    <col min="33" max="33" width="8.85546875" style="3"/>
    <col min="34" max="34" width="3" style="3" customWidth="1"/>
    <col min="35" max="39" width="8.85546875" style="3"/>
    <col min="40" max="40" width="14.140625" style="3" customWidth="1"/>
    <col min="41" max="41" width="3.42578125" style="3" customWidth="1"/>
    <col min="42" max="42" width="8.85546875" style="3"/>
    <col min="43" max="43" width="8.42578125" style="3" customWidth="1"/>
    <col min="44" max="44" width="8.85546875" style="3"/>
    <col min="45" max="45" width="8.42578125" style="3" customWidth="1"/>
    <col min="46" max="46" width="8.85546875" style="3"/>
    <col min="47" max="47" width="3.5703125" style="42" customWidth="1"/>
    <col min="48" max="58" width="8.85546875" style="3"/>
    <col min="59" max="133" width="0" style="42" hidden="1" customWidth="1"/>
    <col min="134" max="712" width="8.85546875" style="42"/>
    <col min="713" max="16384" width="8.85546875" style="3"/>
  </cols>
  <sheetData>
    <row r="1" spans="1:68" ht="12" customHeight="1" x14ac:dyDescent="0.2">
      <c r="A1" s="39"/>
      <c r="B1" s="204" t="s">
        <v>0</v>
      </c>
      <c r="C1" s="204"/>
      <c r="D1" s="204"/>
      <c r="E1" s="204"/>
      <c r="F1" s="204"/>
      <c r="G1" s="204"/>
      <c r="H1" s="35"/>
      <c r="I1" s="38" t="s">
        <v>1</v>
      </c>
      <c r="J1" s="30"/>
      <c r="K1" s="30"/>
      <c r="L1" s="30"/>
      <c r="M1" s="30"/>
      <c r="N1" s="1"/>
      <c r="O1" s="1"/>
      <c r="P1" s="1"/>
      <c r="Q1" s="1"/>
      <c r="R1" s="1"/>
      <c r="S1" s="1"/>
      <c r="T1" s="1"/>
      <c r="U1" s="1"/>
      <c r="V1" s="165"/>
      <c r="W1" s="165"/>
      <c r="X1" s="165"/>
      <c r="Y1" s="165"/>
      <c r="Z1" s="165"/>
      <c r="AA1" s="165"/>
      <c r="AB1" s="165"/>
      <c r="AC1" s="165"/>
      <c r="AD1" s="165"/>
      <c r="AE1" s="165"/>
      <c r="AF1" s="165"/>
      <c r="AG1" s="2"/>
      <c r="AH1" s="42"/>
      <c r="AI1" s="165"/>
      <c r="AJ1" s="165"/>
      <c r="AK1" s="165"/>
      <c r="AL1" s="165"/>
      <c r="AM1" s="165"/>
      <c r="AN1" s="165"/>
      <c r="AO1" s="165"/>
      <c r="AP1" s="165"/>
      <c r="AQ1" s="165"/>
      <c r="AR1" s="165"/>
      <c r="AS1" s="165"/>
      <c r="AT1" s="2"/>
      <c r="AV1" s="204" t="s">
        <v>0</v>
      </c>
      <c r="AW1" s="204"/>
      <c r="AX1" s="204"/>
      <c r="AY1" s="204"/>
      <c r="AZ1" s="204"/>
      <c r="BA1" s="204"/>
      <c r="BB1" s="204"/>
      <c r="BC1" s="204"/>
      <c r="BD1" s="204"/>
      <c r="BE1" s="204"/>
      <c r="BF1" s="204"/>
    </row>
    <row r="2" spans="1:68" ht="12" customHeight="1" x14ac:dyDescent="0.2">
      <c r="A2" s="39"/>
      <c r="B2" s="204"/>
      <c r="C2" s="204"/>
      <c r="D2" s="204"/>
      <c r="E2" s="204"/>
      <c r="F2" s="204"/>
      <c r="G2" s="204"/>
      <c r="H2" s="35"/>
      <c r="I2" s="2"/>
      <c r="J2" s="2"/>
      <c r="K2" s="2"/>
      <c r="L2" s="2"/>
      <c r="M2" s="2"/>
      <c r="N2" s="2"/>
      <c r="O2" s="2"/>
      <c r="P2" s="2"/>
      <c r="Q2" s="2"/>
      <c r="R2" s="2"/>
      <c r="S2" s="2"/>
      <c r="T2" s="2"/>
      <c r="U2" s="2"/>
      <c r="V2" s="2"/>
      <c r="W2" s="2"/>
      <c r="X2" s="2"/>
      <c r="Y2" s="2"/>
      <c r="Z2" s="2"/>
      <c r="AA2" s="2"/>
      <c r="AB2" s="2"/>
      <c r="AC2" s="2"/>
      <c r="AD2" s="2"/>
      <c r="AE2" s="2"/>
      <c r="AF2" s="2"/>
      <c r="AG2" s="2"/>
      <c r="AH2" s="42"/>
      <c r="AI2" s="2"/>
      <c r="AJ2" s="2"/>
      <c r="AK2" s="2"/>
      <c r="AL2" s="2"/>
      <c r="AM2" s="2"/>
      <c r="AN2" s="2"/>
      <c r="AO2" s="2"/>
      <c r="AP2" s="2"/>
      <c r="AQ2" s="2"/>
      <c r="AR2" s="2"/>
      <c r="AS2" s="2"/>
      <c r="AT2" s="2"/>
      <c r="AV2" s="204"/>
      <c r="AW2" s="204"/>
      <c r="AX2" s="204"/>
      <c r="AY2" s="204"/>
      <c r="AZ2" s="204"/>
      <c r="BA2" s="204"/>
      <c r="BB2" s="204"/>
      <c r="BC2" s="204"/>
      <c r="BD2" s="204"/>
      <c r="BE2" s="204"/>
      <c r="BF2" s="204"/>
    </row>
    <row r="3" spans="1:68" ht="12" customHeight="1" x14ac:dyDescent="0.2">
      <c r="A3" s="39"/>
      <c r="B3" s="204"/>
      <c r="C3" s="204"/>
      <c r="D3" s="204"/>
      <c r="E3" s="204"/>
      <c r="F3" s="204"/>
      <c r="G3" s="204"/>
      <c r="H3" s="35"/>
      <c r="I3" s="90" t="s">
        <v>2</v>
      </c>
      <c r="J3" s="91"/>
      <c r="K3" s="91"/>
      <c r="L3" s="91"/>
      <c r="M3" s="91"/>
      <c r="N3" s="91"/>
      <c r="O3" s="91"/>
      <c r="P3" s="91"/>
      <c r="Q3" s="91"/>
      <c r="R3" s="91"/>
      <c r="S3" s="91"/>
      <c r="T3" s="92"/>
      <c r="U3" s="4"/>
      <c r="V3" s="90" t="s">
        <v>2</v>
      </c>
      <c r="W3" s="91"/>
      <c r="X3" s="91"/>
      <c r="Y3" s="91"/>
      <c r="Z3" s="91"/>
      <c r="AA3" s="91"/>
      <c r="AB3" s="91"/>
      <c r="AC3" s="91"/>
      <c r="AD3" s="91"/>
      <c r="AE3" s="91"/>
      <c r="AF3" s="91"/>
      <c r="AG3" s="92"/>
      <c r="AH3" s="42"/>
      <c r="AI3" s="90" t="s">
        <v>2</v>
      </c>
      <c r="AJ3" s="91"/>
      <c r="AK3" s="91"/>
      <c r="AL3" s="91"/>
      <c r="AM3" s="91"/>
      <c r="AN3" s="91"/>
      <c r="AO3" s="91"/>
      <c r="AP3" s="91"/>
      <c r="AQ3" s="91"/>
      <c r="AR3" s="91"/>
      <c r="AS3" s="91"/>
      <c r="AT3" s="92"/>
      <c r="AV3" s="204"/>
      <c r="AW3" s="204"/>
      <c r="AX3" s="204"/>
      <c r="AY3" s="204"/>
      <c r="AZ3" s="204"/>
      <c r="BA3" s="204"/>
      <c r="BB3" s="204"/>
      <c r="BC3" s="204"/>
      <c r="BD3" s="204"/>
      <c r="BE3" s="204"/>
      <c r="BF3" s="204"/>
      <c r="BN3" s="55" t="s">
        <v>51</v>
      </c>
      <c r="BO3" s="55" t="s">
        <v>51</v>
      </c>
      <c r="BP3" s="55" t="s">
        <v>51</v>
      </c>
    </row>
    <row r="4" spans="1:68" ht="11.45" customHeight="1" x14ac:dyDescent="0.2">
      <c r="A4" s="39"/>
      <c r="B4" s="204"/>
      <c r="C4" s="204"/>
      <c r="D4" s="204"/>
      <c r="E4" s="204"/>
      <c r="F4" s="204"/>
      <c r="G4" s="204"/>
      <c r="H4" s="35"/>
      <c r="I4" s="166"/>
      <c r="J4" s="167"/>
      <c r="K4" s="167"/>
      <c r="L4" s="167"/>
      <c r="M4" s="167"/>
      <c r="N4" s="167"/>
      <c r="O4" s="167"/>
      <c r="P4" s="167"/>
      <c r="Q4" s="167"/>
      <c r="R4" s="167"/>
      <c r="S4" s="167"/>
      <c r="T4" s="168"/>
      <c r="U4" s="4"/>
      <c r="V4" s="166"/>
      <c r="W4" s="167"/>
      <c r="X4" s="167"/>
      <c r="Y4" s="167"/>
      <c r="Z4" s="167"/>
      <c r="AA4" s="167"/>
      <c r="AB4" s="167"/>
      <c r="AC4" s="167"/>
      <c r="AD4" s="167"/>
      <c r="AE4" s="167"/>
      <c r="AF4" s="167"/>
      <c r="AG4" s="168"/>
      <c r="AH4" s="42"/>
      <c r="AI4" s="166"/>
      <c r="AJ4" s="167"/>
      <c r="AK4" s="167"/>
      <c r="AL4" s="167"/>
      <c r="AM4" s="167"/>
      <c r="AN4" s="167"/>
      <c r="AO4" s="167"/>
      <c r="AP4" s="167"/>
      <c r="AQ4" s="167"/>
      <c r="AR4" s="167"/>
      <c r="AS4" s="167"/>
      <c r="AT4" s="168"/>
      <c r="AV4" s="204"/>
      <c r="AW4" s="204"/>
      <c r="AX4" s="204"/>
      <c r="AY4" s="204"/>
      <c r="AZ4" s="204"/>
      <c r="BA4" s="204"/>
      <c r="BB4" s="204"/>
      <c r="BC4" s="204"/>
      <c r="BD4" s="204"/>
      <c r="BE4" s="204"/>
      <c r="BF4" s="204"/>
      <c r="BN4" s="56" t="s">
        <v>52</v>
      </c>
      <c r="BO4" s="57" t="s">
        <v>74</v>
      </c>
      <c r="BP4" s="57" t="s">
        <v>26</v>
      </c>
    </row>
    <row r="5" spans="1:68" ht="11.45" customHeight="1" x14ac:dyDescent="0.2">
      <c r="A5" s="39"/>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42"/>
      <c r="AI5" s="2"/>
      <c r="AJ5" s="2"/>
      <c r="AK5" s="2"/>
      <c r="AL5" s="2"/>
      <c r="AM5" s="2"/>
      <c r="AN5" s="2"/>
      <c r="AO5" s="2"/>
      <c r="AP5" s="2"/>
      <c r="AQ5" s="2"/>
      <c r="AR5" s="2"/>
      <c r="AS5" s="2"/>
      <c r="AT5" s="2"/>
      <c r="AV5" s="20"/>
      <c r="AW5" s="20"/>
      <c r="AX5" s="20"/>
      <c r="AY5" s="20"/>
      <c r="AZ5" s="20"/>
      <c r="BA5" s="20"/>
      <c r="BB5" s="20"/>
      <c r="BC5" s="20"/>
      <c r="BD5" s="20"/>
      <c r="BE5" s="20"/>
      <c r="BF5" s="20"/>
      <c r="BN5" s="56" t="s">
        <v>53</v>
      </c>
      <c r="BO5" s="57" t="s">
        <v>75</v>
      </c>
      <c r="BP5" s="57" t="s">
        <v>44</v>
      </c>
    </row>
    <row r="6" spans="1:68" ht="14.45" customHeight="1" x14ac:dyDescent="0.2">
      <c r="A6" s="39"/>
      <c r="B6" s="170" t="s">
        <v>6</v>
      </c>
      <c r="C6" s="170"/>
      <c r="D6" s="170"/>
      <c r="E6" s="170"/>
      <c r="F6" s="170"/>
      <c r="G6" s="170"/>
      <c r="H6" s="1"/>
      <c r="I6" s="122" t="s">
        <v>7</v>
      </c>
      <c r="J6" s="123"/>
      <c r="K6" s="126" t="s">
        <v>72</v>
      </c>
      <c r="L6" s="127"/>
      <c r="M6" s="127"/>
      <c r="N6" s="127"/>
      <c r="O6" s="127"/>
      <c r="P6" s="127"/>
      <c r="Q6" s="127"/>
      <c r="R6" s="127"/>
      <c r="S6" s="127"/>
      <c r="T6" s="128"/>
      <c r="U6" s="5"/>
      <c r="V6" s="122" t="s">
        <v>7</v>
      </c>
      <c r="W6" s="123"/>
      <c r="X6" s="126" t="s">
        <v>81</v>
      </c>
      <c r="Y6" s="127"/>
      <c r="Z6" s="127"/>
      <c r="AA6" s="127"/>
      <c r="AB6" s="127"/>
      <c r="AC6" s="127"/>
      <c r="AD6" s="127"/>
      <c r="AE6" s="127"/>
      <c r="AF6" s="127"/>
      <c r="AG6" s="128"/>
      <c r="AH6" s="42"/>
      <c r="AI6" s="122" t="s">
        <v>7</v>
      </c>
      <c r="AJ6" s="123"/>
      <c r="AK6" s="126"/>
      <c r="AL6" s="127"/>
      <c r="AM6" s="127"/>
      <c r="AN6" s="127"/>
      <c r="AO6" s="127"/>
      <c r="AP6" s="127"/>
      <c r="AQ6" s="127"/>
      <c r="AR6" s="127"/>
      <c r="AS6" s="127"/>
      <c r="AT6" s="128"/>
      <c r="AV6" s="201" t="s">
        <v>4</v>
      </c>
      <c r="AW6" s="201"/>
      <c r="AX6" s="201"/>
      <c r="AY6" s="201"/>
      <c r="AZ6" s="201"/>
      <c r="BA6" s="201"/>
      <c r="BB6" s="201"/>
      <c r="BC6" s="202" t="s">
        <v>5</v>
      </c>
      <c r="BD6" s="202"/>
      <c r="BE6" s="202"/>
      <c r="BF6" s="202"/>
      <c r="BN6" s="56" t="s">
        <v>54</v>
      </c>
      <c r="BO6" s="56"/>
      <c r="BP6" s="57" t="s">
        <v>45</v>
      </c>
    </row>
    <row r="7" spans="1:68" ht="12" customHeight="1" x14ac:dyDescent="0.25">
      <c r="A7" s="39"/>
      <c r="B7" s="170" t="s">
        <v>58</v>
      </c>
      <c r="C7" s="170"/>
      <c r="D7" s="170"/>
      <c r="E7" s="170"/>
      <c r="F7" s="170"/>
      <c r="G7" s="170"/>
      <c r="H7" s="2"/>
      <c r="I7" s="124"/>
      <c r="J7" s="125"/>
      <c r="K7" s="129"/>
      <c r="L7" s="130"/>
      <c r="M7" s="130"/>
      <c r="N7" s="130"/>
      <c r="O7" s="130"/>
      <c r="P7" s="130"/>
      <c r="Q7" s="130"/>
      <c r="R7" s="130"/>
      <c r="S7" s="130"/>
      <c r="T7" s="131"/>
      <c r="U7" s="5"/>
      <c r="V7" s="124"/>
      <c r="W7" s="125"/>
      <c r="X7" s="129"/>
      <c r="Y7" s="130"/>
      <c r="Z7" s="130"/>
      <c r="AA7" s="130"/>
      <c r="AB7" s="130"/>
      <c r="AC7" s="130"/>
      <c r="AD7" s="130"/>
      <c r="AE7" s="130"/>
      <c r="AF7" s="130"/>
      <c r="AG7" s="131"/>
      <c r="AH7" s="42"/>
      <c r="AI7" s="124"/>
      <c r="AJ7" s="125"/>
      <c r="AK7" s="129"/>
      <c r="AL7" s="130"/>
      <c r="AM7" s="130"/>
      <c r="AN7" s="130"/>
      <c r="AO7" s="130"/>
      <c r="AP7" s="130"/>
      <c r="AQ7" s="130"/>
      <c r="AR7" s="130"/>
      <c r="AS7" s="130"/>
      <c r="AT7" s="131"/>
      <c r="AV7" s="201" t="s">
        <v>9</v>
      </c>
      <c r="AW7" s="201"/>
      <c r="AX7" s="201"/>
      <c r="AY7" s="201"/>
      <c r="AZ7" s="201"/>
      <c r="BA7" s="201"/>
      <c r="BB7" s="201"/>
      <c r="BC7" s="21"/>
      <c r="BD7" s="21"/>
      <c r="BE7" s="21"/>
      <c r="BF7"/>
      <c r="BN7" s="56" t="s">
        <v>55</v>
      </c>
      <c r="BO7" s="56"/>
      <c r="BP7" s="56"/>
    </row>
    <row r="8" spans="1:68" ht="12" customHeight="1" x14ac:dyDescent="0.25">
      <c r="A8" s="39"/>
      <c r="B8" s="91" t="s">
        <v>10</v>
      </c>
      <c r="C8" s="91"/>
      <c r="D8" s="91"/>
      <c r="E8" s="91"/>
      <c r="F8" s="91"/>
      <c r="G8" s="92"/>
      <c r="H8" s="36"/>
      <c r="I8" s="132" t="s">
        <v>70</v>
      </c>
      <c r="J8" s="133"/>
      <c r="K8" s="136" t="s">
        <v>68</v>
      </c>
      <c r="L8" s="137"/>
      <c r="M8" s="137"/>
      <c r="N8" s="137"/>
      <c r="O8" s="137"/>
      <c r="P8" s="137"/>
      <c r="Q8" s="137"/>
      <c r="R8" s="137"/>
      <c r="S8" s="137"/>
      <c r="T8" s="138"/>
      <c r="U8" s="7"/>
      <c r="V8" s="132" t="s">
        <v>79</v>
      </c>
      <c r="W8" s="133"/>
      <c r="X8" s="175"/>
      <c r="Y8" s="176"/>
      <c r="Z8" s="176"/>
      <c r="AA8" s="176"/>
      <c r="AB8" s="176"/>
      <c r="AC8" s="176"/>
      <c r="AD8" s="176"/>
      <c r="AE8" s="176"/>
      <c r="AF8" s="176"/>
      <c r="AG8" s="177"/>
      <c r="AH8" s="42"/>
      <c r="AI8" s="132" t="s">
        <v>79</v>
      </c>
      <c r="AJ8" s="133"/>
      <c r="AK8" s="136"/>
      <c r="AL8" s="137"/>
      <c r="AM8" s="137"/>
      <c r="AN8" s="137"/>
      <c r="AO8" s="137"/>
      <c r="AP8" s="137"/>
      <c r="AQ8" s="137"/>
      <c r="AR8" s="137"/>
      <c r="AS8" s="137"/>
      <c r="AT8" s="138"/>
      <c r="AV8" s="22"/>
      <c r="AW8" s="22"/>
      <c r="AX8" s="22"/>
      <c r="AY8" s="22"/>
      <c r="AZ8" s="22"/>
      <c r="BA8" s="22"/>
      <c r="BB8" s="22"/>
      <c r="BC8" s="21"/>
      <c r="BD8" s="21"/>
      <c r="BE8" s="21"/>
      <c r="BF8" s="21"/>
      <c r="BN8" s="48"/>
    </row>
    <row r="9" spans="1:68" ht="12" customHeight="1" x14ac:dyDescent="0.2">
      <c r="A9" s="39"/>
      <c r="B9" s="167"/>
      <c r="C9" s="167"/>
      <c r="D9" s="167"/>
      <c r="E9" s="167"/>
      <c r="F9" s="167"/>
      <c r="G9" s="168"/>
      <c r="H9" s="36"/>
      <c r="I9" s="134"/>
      <c r="J9" s="135"/>
      <c r="K9" s="136"/>
      <c r="L9" s="137"/>
      <c r="M9" s="137"/>
      <c r="N9" s="137"/>
      <c r="O9" s="137"/>
      <c r="P9" s="137"/>
      <c r="Q9" s="137"/>
      <c r="R9" s="137"/>
      <c r="S9" s="137"/>
      <c r="T9" s="138"/>
      <c r="U9" s="7"/>
      <c r="V9" s="134"/>
      <c r="W9" s="135"/>
      <c r="X9" s="175"/>
      <c r="Y9" s="176"/>
      <c r="Z9" s="176"/>
      <c r="AA9" s="176"/>
      <c r="AB9" s="176"/>
      <c r="AC9" s="176"/>
      <c r="AD9" s="176"/>
      <c r="AE9" s="176"/>
      <c r="AF9" s="176"/>
      <c r="AG9" s="177"/>
      <c r="AH9" s="42"/>
      <c r="AI9" s="134"/>
      <c r="AJ9" s="135"/>
      <c r="AK9" s="136"/>
      <c r="AL9" s="137"/>
      <c r="AM9" s="137"/>
      <c r="AN9" s="137"/>
      <c r="AO9" s="137"/>
      <c r="AP9" s="137"/>
      <c r="AQ9" s="137"/>
      <c r="AR9" s="137"/>
      <c r="AS9" s="137"/>
      <c r="AT9" s="138"/>
      <c r="AV9" s="2"/>
      <c r="AW9" s="2"/>
      <c r="AX9" s="2"/>
      <c r="AY9" s="2"/>
      <c r="AZ9" s="2"/>
      <c r="BA9" s="2"/>
      <c r="BB9" s="2"/>
      <c r="BC9" s="2"/>
      <c r="BD9" s="2"/>
      <c r="BE9" s="2"/>
      <c r="BF9" s="2"/>
    </row>
    <row r="10" spans="1:68" ht="11.45" customHeight="1" x14ac:dyDescent="0.2">
      <c r="A10" s="39"/>
      <c r="B10" s="2"/>
      <c r="C10" s="2"/>
      <c r="D10" s="2"/>
      <c r="E10" s="2"/>
      <c r="F10" s="2"/>
      <c r="G10" s="2"/>
      <c r="H10" s="2"/>
      <c r="I10" s="139" t="s">
        <v>13</v>
      </c>
      <c r="J10" s="140"/>
      <c r="K10" s="145" t="s">
        <v>71</v>
      </c>
      <c r="L10" s="146"/>
      <c r="M10" s="146"/>
      <c r="N10" s="146"/>
      <c r="O10" s="146"/>
      <c r="P10" s="146"/>
      <c r="Q10" s="146"/>
      <c r="R10" s="146"/>
      <c r="S10" s="146"/>
      <c r="T10" s="147"/>
      <c r="U10" s="8"/>
      <c r="V10" s="139" t="s">
        <v>13</v>
      </c>
      <c r="W10" s="140"/>
      <c r="X10" s="145" t="s">
        <v>82</v>
      </c>
      <c r="Y10" s="146"/>
      <c r="Z10" s="146"/>
      <c r="AA10" s="146"/>
      <c r="AB10" s="146"/>
      <c r="AC10" s="146"/>
      <c r="AD10" s="146"/>
      <c r="AE10" s="146"/>
      <c r="AF10" s="146"/>
      <c r="AG10" s="147"/>
      <c r="AH10" s="42"/>
      <c r="AI10" s="139" t="s">
        <v>13</v>
      </c>
      <c r="AJ10" s="140"/>
      <c r="AK10" s="145"/>
      <c r="AL10" s="146"/>
      <c r="AM10" s="146"/>
      <c r="AN10" s="146"/>
      <c r="AO10" s="146"/>
      <c r="AP10" s="146"/>
      <c r="AQ10" s="146"/>
      <c r="AR10" s="146"/>
      <c r="AS10" s="146"/>
      <c r="AT10" s="147"/>
      <c r="AV10" s="206" t="s">
        <v>8</v>
      </c>
      <c r="AW10" s="206"/>
      <c r="AX10" s="212"/>
      <c r="AY10" s="207"/>
      <c r="AZ10" s="207"/>
      <c r="BA10" s="206" t="s">
        <v>11</v>
      </c>
      <c r="BB10" s="203"/>
      <c r="BC10" s="203"/>
      <c r="BD10" s="213" t="s">
        <v>12</v>
      </c>
      <c r="BE10" s="203"/>
      <c r="BF10" s="203"/>
    </row>
    <row r="11" spans="1:68" ht="12" customHeight="1" x14ac:dyDescent="0.2">
      <c r="A11" s="39"/>
      <c r="B11" s="23" t="s">
        <v>86</v>
      </c>
      <c r="C11" s="171"/>
      <c r="D11" s="171"/>
      <c r="E11" s="23" t="s">
        <v>85</v>
      </c>
      <c r="F11" s="171"/>
      <c r="G11" s="171"/>
      <c r="H11" s="9"/>
      <c r="I11" s="141"/>
      <c r="J11" s="142"/>
      <c r="K11" s="145"/>
      <c r="L11" s="146"/>
      <c r="M11" s="146"/>
      <c r="N11" s="146"/>
      <c r="O11" s="146"/>
      <c r="P11" s="146"/>
      <c r="Q11" s="146"/>
      <c r="R11" s="146"/>
      <c r="S11" s="146"/>
      <c r="T11" s="147"/>
      <c r="U11" s="8"/>
      <c r="V11" s="141"/>
      <c r="W11" s="142"/>
      <c r="X11" s="145"/>
      <c r="Y11" s="146"/>
      <c r="Z11" s="146"/>
      <c r="AA11" s="146"/>
      <c r="AB11" s="146"/>
      <c r="AC11" s="146"/>
      <c r="AD11" s="146"/>
      <c r="AE11" s="146"/>
      <c r="AF11" s="146"/>
      <c r="AG11" s="147"/>
      <c r="AH11" s="42"/>
      <c r="AI11" s="141"/>
      <c r="AJ11" s="142"/>
      <c r="AK11" s="145"/>
      <c r="AL11" s="146"/>
      <c r="AM11" s="146"/>
      <c r="AN11" s="146"/>
      <c r="AO11" s="146"/>
      <c r="AP11" s="146"/>
      <c r="AQ11" s="146"/>
      <c r="AR11" s="146"/>
      <c r="AS11" s="146"/>
      <c r="AT11" s="147"/>
      <c r="AV11" s="206"/>
      <c r="AW11" s="206"/>
      <c r="AX11" s="207"/>
      <c r="AY11" s="207"/>
      <c r="AZ11" s="207"/>
      <c r="BA11" s="206"/>
      <c r="BB11" s="203"/>
      <c r="BC11" s="203"/>
      <c r="BD11" s="213"/>
      <c r="BE11" s="203"/>
      <c r="BF11" s="203"/>
    </row>
    <row r="12" spans="1:68" ht="13.5" customHeight="1" x14ac:dyDescent="0.2">
      <c r="A12" s="39"/>
      <c r="B12" s="23" t="s">
        <v>16</v>
      </c>
      <c r="C12" s="171"/>
      <c r="D12" s="171"/>
      <c r="E12" s="23" t="s">
        <v>17</v>
      </c>
      <c r="F12" s="171"/>
      <c r="G12" s="171"/>
      <c r="H12" s="37"/>
      <c r="I12" s="141"/>
      <c r="J12" s="142"/>
      <c r="K12" s="145"/>
      <c r="L12" s="146"/>
      <c r="M12" s="146"/>
      <c r="N12" s="146"/>
      <c r="O12" s="146"/>
      <c r="P12" s="146"/>
      <c r="Q12" s="146"/>
      <c r="R12" s="146"/>
      <c r="S12" s="146"/>
      <c r="T12" s="147"/>
      <c r="U12" s="8"/>
      <c r="V12" s="141"/>
      <c r="W12" s="142"/>
      <c r="X12" s="145"/>
      <c r="Y12" s="146"/>
      <c r="Z12" s="146"/>
      <c r="AA12" s="146"/>
      <c r="AB12" s="146"/>
      <c r="AC12" s="146"/>
      <c r="AD12" s="146"/>
      <c r="AE12" s="146"/>
      <c r="AF12" s="146"/>
      <c r="AG12" s="147"/>
      <c r="AH12" s="42"/>
      <c r="AI12" s="141"/>
      <c r="AJ12" s="142"/>
      <c r="AK12" s="145"/>
      <c r="AL12" s="146"/>
      <c r="AM12" s="146"/>
      <c r="AN12" s="146"/>
      <c r="AO12" s="146"/>
      <c r="AP12" s="146"/>
      <c r="AQ12" s="146"/>
      <c r="AR12" s="146"/>
      <c r="AS12" s="146"/>
      <c r="AT12" s="147"/>
      <c r="AV12" s="10"/>
      <c r="AW12" s="10"/>
      <c r="AX12" s="10"/>
      <c r="AY12" s="10"/>
      <c r="AZ12" s="10"/>
      <c r="BA12" s="2"/>
      <c r="BB12" s="9"/>
      <c r="BC12" s="9"/>
      <c r="BD12" s="2"/>
      <c r="BE12" s="9"/>
      <c r="BF12" s="9"/>
    </row>
    <row r="13" spans="1:68" ht="12" customHeight="1" x14ac:dyDescent="0.2">
      <c r="A13" s="39"/>
      <c r="B13" s="24" t="s">
        <v>18</v>
      </c>
      <c r="C13" s="171"/>
      <c r="D13" s="171"/>
      <c r="E13" s="23" t="s">
        <v>19</v>
      </c>
      <c r="F13" s="171"/>
      <c r="G13" s="171"/>
      <c r="H13" s="9"/>
      <c r="I13" s="141"/>
      <c r="J13" s="142"/>
      <c r="K13" s="145"/>
      <c r="L13" s="146"/>
      <c r="M13" s="146"/>
      <c r="N13" s="146"/>
      <c r="O13" s="146"/>
      <c r="P13" s="146"/>
      <c r="Q13" s="146"/>
      <c r="R13" s="146"/>
      <c r="S13" s="146"/>
      <c r="T13" s="147"/>
      <c r="U13" s="8"/>
      <c r="V13" s="141"/>
      <c r="W13" s="142"/>
      <c r="X13" s="145"/>
      <c r="Y13" s="146"/>
      <c r="Z13" s="146"/>
      <c r="AA13" s="146"/>
      <c r="AB13" s="146"/>
      <c r="AC13" s="146"/>
      <c r="AD13" s="146"/>
      <c r="AE13" s="146"/>
      <c r="AF13" s="146"/>
      <c r="AG13" s="147"/>
      <c r="AH13" s="42"/>
      <c r="AI13" s="141"/>
      <c r="AJ13" s="142"/>
      <c r="AK13" s="145"/>
      <c r="AL13" s="146"/>
      <c r="AM13" s="146"/>
      <c r="AN13" s="146"/>
      <c r="AO13" s="146"/>
      <c r="AP13" s="146"/>
      <c r="AQ13" s="146"/>
      <c r="AR13" s="146"/>
      <c r="AS13" s="146"/>
      <c r="AT13" s="147"/>
      <c r="AV13" s="206" t="s">
        <v>20</v>
      </c>
      <c r="AW13" s="206"/>
      <c r="AX13" s="207"/>
      <c r="AY13" s="207"/>
      <c r="AZ13" s="207"/>
      <c r="BA13" s="23" t="s">
        <v>88</v>
      </c>
      <c r="BB13" s="207"/>
      <c r="BC13" s="207"/>
      <c r="BD13" s="23" t="s">
        <v>89</v>
      </c>
      <c r="BE13" s="207"/>
      <c r="BF13" s="207"/>
    </row>
    <row r="14" spans="1:68" ht="12" customHeight="1" x14ac:dyDescent="0.2">
      <c r="A14" s="39"/>
      <c r="B14" s="23" t="s">
        <v>21</v>
      </c>
      <c r="C14" s="171"/>
      <c r="D14" s="171"/>
      <c r="E14" s="23" t="s">
        <v>21</v>
      </c>
      <c r="F14" s="171"/>
      <c r="G14" s="171"/>
      <c r="H14" s="9"/>
      <c r="I14" s="141"/>
      <c r="J14" s="142"/>
      <c r="K14" s="145"/>
      <c r="L14" s="146"/>
      <c r="M14" s="146"/>
      <c r="N14" s="146"/>
      <c r="O14" s="146"/>
      <c r="P14" s="146"/>
      <c r="Q14" s="146"/>
      <c r="R14" s="146"/>
      <c r="S14" s="146"/>
      <c r="T14" s="147"/>
      <c r="U14" s="11"/>
      <c r="V14" s="141"/>
      <c r="W14" s="142"/>
      <c r="X14" s="145"/>
      <c r="Y14" s="146"/>
      <c r="Z14" s="146"/>
      <c r="AA14" s="146"/>
      <c r="AB14" s="146"/>
      <c r="AC14" s="146"/>
      <c r="AD14" s="146"/>
      <c r="AE14" s="146"/>
      <c r="AF14" s="146"/>
      <c r="AG14" s="147"/>
      <c r="AH14" s="42"/>
      <c r="AI14" s="141"/>
      <c r="AJ14" s="142"/>
      <c r="AK14" s="145"/>
      <c r="AL14" s="146"/>
      <c r="AM14" s="146"/>
      <c r="AN14" s="146"/>
      <c r="AO14" s="146"/>
      <c r="AP14" s="146"/>
      <c r="AQ14" s="146"/>
      <c r="AR14" s="146"/>
      <c r="AS14" s="146"/>
      <c r="AT14" s="147"/>
      <c r="AV14" s="10"/>
      <c r="AW14" s="10"/>
      <c r="AX14" s="9"/>
      <c r="AY14" s="9"/>
      <c r="AZ14" s="9"/>
      <c r="BA14" s="2"/>
      <c r="BB14" s="9"/>
      <c r="BC14" s="9"/>
      <c r="BD14" s="2"/>
      <c r="BE14" s="9"/>
      <c r="BF14" s="9"/>
    </row>
    <row r="15" spans="1:68" ht="12" customHeight="1" x14ac:dyDescent="0.2">
      <c r="A15" s="39"/>
      <c r="B15" s="23" t="s">
        <v>22</v>
      </c>
      <c r="C15" s="171"/>
      <c r="D15" s="171"/>
      <c r="E15" s="23" t="s">
        <v>23</v>
      </c>
      <c r="F15" s="171"/>
      <c r="G15" s="171"/>
      <c r="H15" s="2"/>
      <c r="I15" s="143"/>
      <c r="J15" s="144"/>
      <c r="K15" s="148"/>
      <c r="L15" s="149"/>
      <c r="M15" s="149"/>
      <c r="N15" s="149"/>
      <c r="O15" s="149"/>
      <c r="P15" s="146"/>
      <c r="Q15" s="146"/>
      <c r="R15" s="146"/>
      <c r="S15" s="146"/>
      <c r="T15" s="147"/>
      <c r="U15" s="11"/>
      <c r="V15" s="143"/>
      <c r="W15" s="144"/>
      <c r="X15" s="148"/>
      <c r="Y15" s="149"/>
      <c r="Z15" s="149"/>
      <c r="AA15" s="149"/>
      <c r="AB15" s="149"/>
      <c r="AC15" s="146"/>
      <c r="AD15" s="146"/>
      <c r="AE15" s="146"/>
      <c r="AF15" s="146"/>
      <c r="AG15" s="147"/>
      <c r="AH15" s="42"/>
      <c r="AI15" s="143"/>
      <c r="AJ15" s="144"/>
      <c r="AK15" s="148"/>
      <c r="AL15" s="149"/>
      <c r="AM15" s="149"/>
      <c r="AN15" s="149"/>
      <c r="AO15" s="149"/>
      <c r="AP15" s="146"/>
      <c r="AQ15" s="146"/>
      <c r="AR15" s="146"/>
      <c r="AS15" s="146"/>
      <c r="AT15" s="147"/>
      <c r="AV15" s="206" t="s">
        <v>24</v>
      </c>
      <c r="AW15" s="206"/>
      <c r="AX15" s="207"/>
      <c r="AY15" s="207"/>
      <c r="AZ15" s="207"/>
      <c r="BA15" s="23" t="s">
        <v>87</v>
      </c>
      <c r="BB15" s="207"/>
      <c r="BC15" s="207"/>
      <c r="BD15" s="23"/>
      <c r="BE15" s="207"/>
      <c r="BF15" s="207"/>
    </row>
    <row r="16" spans="1:68" ht="12.95" customHeight="1" x14ac:dyDescent="0.2">
      <c r="A16" s="39"/>
      <c r="B16" s="2"/>
      <c r="C16" s="2"/>
      <c r="D16" s="2"/>
      <c r="E16" s="2"/>
      <c r="F16" s="2"/>
      <c r="G16" s="2"/>
      <c r="H16" s="36"/>
      <c r="I16" s="132" t="s">
        <v>25</v>
      </c>
      <c r="J16" s="133"/>
      <c r="K16" s="150" t="s">
        <v>45</v>
      </c>
      <c r="L16" s="151"/>
      <c r="M16" s="152"/>
      <c r="N16" s="132" t="s">
        <v>69</v>
      </c>
      <c r="O16" s="156"/>
      <c r="P16" s="158">
        <f>K8*C22</f>
        <v>97500</v>
      </c>
      <c r="Q16" s="159"/>
      <c r="R16" s="159"/>
      <c r="S16" s="159"/>
      <c r="T16" s="160"/>
      <c r="U16" s="11"/>
      <c r="V16" s="132" t="s">
        <v>25</v>
      </c>
      <c r="W16" s="133"/>
      <c r="X16" s="150" t="s">
        <v>51</v>
      </c>
      <c r="Y16" s="151"/>
      <c r="Z16" s="152"/>
      <c r="AA16" s="132" t="s">
        <v>69</v>
      </c>
      <c r="AB16" s="156"/>
      <c r="AC16" s="158">
        <f>X8</f>
        <v>0</v>
      </c>
      <c r="AD16" s="159"/>
      <c r="AE16" s="159"/>
      <c r="AF16" s="159"/>
      <c r="AG16" s="160"/>
      <c r="AH16" s="42"/>
      <c r="AI16" s="132" t="s">
        <v>25</v>
      </c>
      <c r="AJ16" s="133"/>
      <c r="AK16" s="150" t="s">
        <v>44</v>
      </c>
      <c r="AL16" s="151"/>
      <c r="AM16" s="152"/>
      <c r="AN16" s="132" t="s">
        <v>69</v>
      </c>
      <c r="AO16" s="156"/>
      <c r="AP16" s="158">
        <f>AK8*AC21</f>
        <v>0</v>
      </c>
      <c r="AQ16" s="159"/>
      <c r="AR16" s="159"/>
      <c r="AS16" s="159"/>
      <c r="AT16" s="160"/>
      <c r="AV16" s="2"/>
      <c r="AW16" s="2"/>
      <c r="AX16" s="2"/>
      <c r="AY16" s="2"/>
      <c r="AZ16" s="2"/>
      <c r="BA16" s="2"/>
      <c r="BB16" s="2"/>
      <c r="BC16" s="2"/>
      <c r="BD16" s="2"/>
      <c r="BE16" s="2"/>
      <c r="BF16" s="2"/>
    </row>
    <row r="17" spans="1:58" ht="12" customHeight="1" x14ac:dyDescent="0.2">
      <c r="A17" s="39"/>
      <c r="B17" s="90" t="s">
        <v>66</v>
      </c>
      <c r="C17" s="91"/>
      <c r="D17" s="91"/>
      <c r="E17" s="91"/>
      <c r="F17" s="91"/>
      <c r="G17" s="92"/>
      <c r="H17" s="36"/>
      <c r="I17" s="134"/>
      <c r="J17" s="135"/>
      <c r="K17" s="153"/>
      <c r="L17" s="154"/>
      <c r="M17" s="155"/>
      <c r="N17" s="134"/>
      <c r="O17" s="157"/>
      <c r="P17" s="161"/>
      <c r="Q17" s="162"/>
      <c r="R17" s="162"/>
      <c r="S17" s="162"/>
      <c r="T17" s="163"/>
      <c r="U17" s="11"/>
      <c r="V17" s="134"/>
      <c r="W17" s="135"/>
      <c r="X17" s="153"/>
      <c r="Y17" s="154"/>
      <c r="Z17" s="155"/>
      <c r="AA17" s="134"/>
      <c r="AB17" s="157"/>
      <c r="AC17" s="161"/>
      <c r="AD17" s="162"/>
      <c r="AE17" s="162"/>
      <c r="AF17" s="162"/>
      <c r="AG17" s="163"/>
      <c r="AH17" s="42"/>
      <c r="AI17" s="134"/>
      <c r="AJ17" s="135"/>
      <c r="AK17" s="153"/>
      <c r="AL17" s="154"/>
      <c r="AM17" s="155"/>
      <c r="AN17" s="134"/>
      <c r="AO17" s="157"/>
      <c r="AP17" s="161"/>
      <c r="AQ17" s="162"/>
      <c r="AR17" s="162"/>
      <c r="AS17" s="162"/>
      <c r="AT17" s="163"/>
      <c r="AV17" s="2"/>
      <c r="AW17" s="2"/>
      <c r="AX17" s="2"/>
      <c r="AY17" s="2"/>
      <c r="AZ17" s="2"/>
      <c r="BA17" s="2"/>
      <c r="BB17" s="2"/>
      <c r="BC17" s="2"/>
      <c r="BD17" s="2"/>
      <c r="BE17" s="2"/>
      <c r="BF17" s="2"/>
    </row>
    <row r="18" spans="1:58" ht="12" customHeight="1" x14ac:dyDescent="0.2">
      <c r="A18" s="39"/>
      <c r="B18" s="166"/>
      <c r="C18" s="167"/>
      <c r="D18" s="167"/>
      <c r="E18" s="167"/>
      <c r="F18" s="167"/>
      <c r="G18" s="168"/>
      <c r="H18" s="2"/>
      <c r="I18" s="2"/>
      <c r="J18" s="2"/>
      <c r="K18" s="2"/>
      <c r="L18" s="2"/>
      <c r="M18" s="2"/>
      <c r="N18" s="2"/>
      <c r="O18" s="2"/>
      <c r="P18" s="2"/>
      <c r="Q18" s="2"/>
      <c r="R18" s="2"/>
      <c r="S18" s="2"/>
      <c r="T18" s="2"/>
      <c r="U18" s="11"/>
      <c r="V18" s="2"/>
      <c r="W18" s="2"/>
      <c r="X18" s="2"/>
      <c r="Y18" s="2"/>
      <c r="Z18" s="2"/>
      <c r="AA18" s="2"/>
      <c r="AB18" s="2"/>
      <c r="AC18" s="2"/>
      <c r="AD18" s="2"/>
      <c r="AE18" s="2"/>
      <c r="AF18" s="2"/>
      <c r="AG18" s="2"/>
      <c r="AH18" s="42"/>
      <c r="AI18" s="2"/>
      <c r="AJ18" s="2"/>
      <c r="AK18" s="2"/>
      <c r="AL18" s="2"/>
      <c r="AM18" s="2"/>
      <c r="AN18" s="2"/>
      <c r="AO18" s="2"/>
      <c r="AP18" s="2"/>
      <c r="AQ18" s="2"/>
      <c r="AR18" s="2"/>
      <c r="AS18" s="2"/>
      <c r="AT18" s="2"/>
      <c r="AV18" s="205" t="s">
        <v>90</v>
      </c>
      <c r="AW18" s="205"/>
      <c r="AX18" s="205"/>
      <c r="AY18" s="205"/>
      <c r="AZ18" s="205"/>
      <c r="BA18" s="205"/>
      <c r="BB18" s="205"/>
      <c r="BC18" s="205"/>
      <c r="BD18" s="205"/>
      <c r="BE18" s="205"/>
      <c r="BF18" s="205"/>
    </row>
    <row r="19" spans="1:58" ht="12" customHeight="1" x14ac:dyDescent="0.2">
      <c r="A19" s="39"/>
      <c r="B19" s="42"/>
      <c r="C19" s="42"/>
      <c r="D19" s="42"/>
      <c r="E19" s="42"/>
      <c r="F19" s="42"/>
      <c r="G19" s="42"/>
      <c r="H19" s="12"/>
      <c r="I19" s="122" t="s">
        <v>7</v>
      </c>
      <c r="J19" s="123"/>
      <c r="K19" s="126" t="s">
        <v>77</v>
      </c>
      <c r="L19" s="127"/>
      <c r="M19" s="127"/>
      <c r="N19" s="127"/>
      <c r="O19" s="127"/>
      <c r="P19" s="127"/>
      <c r="Q19" s="127"/>
      <c r="R19" s="127"/>
      <c r="S19" s="127"/>
      <c r="T19" s="128"/>
      <c r="U19" s="12"/>
      <c r="V19" s="122" t="s">
        <v>7</v>
      </c>
      <c r="W19" s="123"/>
      <c r="X19" s="126" t="s">
        <v>46</v>
      </c>
      <c r="Y19" s="127"/>
      <c r="Z19" s="127"/>
      <c r="AA19" s="127"/>
      <c r="AB19" s="127"/>
      <c r="AC19" s="127"/>
      <c r="AD19" s="127"/>
      <c r="AE19" s="127"/>
      <c r="AF19" s="127"/>
      <c r="AG19" s="128"/>
      <c r="AH19" s="42"/>
      <c r="AI19" s="122" t="s">
        <v>7</v>
      </c>
      <c r="AJ19" s="123"/>
      <c r="AK19" s="126"/>
      <c r="AL19" s="127"/>
      <c r="AM19" s="127"/>
      <c r="AN19" s="127"/>
      <c r="AO19" s="127"/>
      <c r="AP19" s="127"/>
      <c r="AQ19" s="127"/>
      <c r="AR19" s="127"/>
      <c r="AS19" s="127"/>
      <c r="AT19" s="128"/>
      <c r="AV19" s="205"/>
      <c r="AW19" s="205"/>
      <c r="AX19" s="205"/>
      <c r="AY19" s="205"/>
      <c r="AZ19" s="205"/>
      <c r="BA19" s="205"/>
      <c r="BB19" s="205"/>
      <c r="BC19" s="205"/>
      <c r="BD19" s="205"/>
      <c r="BE19" s="205"/>
      <c r="BF19" s="205"/>
    </row>
    <row r="20" spans="1:58" ht="12" customHeight="1" x14ac:dyDescent="0.2">
      <c r="A20" s="39"/>
      <c r="B20" s="12">
        <v>2026</v>
      </c>
      <c r="C20" s="2"/>
      <c r="D20" s="2"/>
      <c r="E20" s="12">
        <v>2027</v>
      </c>
      <c r="F20" s="2"/>
      <c r="G20" s="2"/>
      <c r="H20" s="12"/>
      <c r="I20" s="124"/>
      <c r="J20" s="125"/>
      <c r="K20" s="172"/>
      <c r="L20" s="173"/>
      <c r="M20" s="173"/>
      <c r="N20" s="173"/>
      <c r="O20" s="173"/>
      <c r="P20" s="173"/>
      <c r="Q20" s="173"/>
      <c r="R20" s="173"/>
      <c r="S20" s="173"/>
      <c r="T20" s="174"/>
      <c r="U20" s="12"/>
      <c r="V20" s="124"/>
      <c r="W20" s="125"/>
      <c r="X20" s="129"/>
      <c r="Y20" s="130"/>
      <c r="Z20" s="130"/>
      <c r="AA20" s="130"/>
      <c r="AB20" s="130"/>
      <c r="AC20" s="130"/>
      <c r="AD20" s="130"/>
      <c r="AE20" s="130"/>
      <c r="AF20" s="130"/>
      <c r="AG20" s="131"/>
      <c r="AH20" s="42"/>
      <c r="AI20" s="124"/>
      <c r="AJ20" s="125"/>
      <c r="AK20" s="129"/>
      <c r="AL20" s="130"/>
      <c r="AM20" s="130"/>
      <c r="AN20" s="130"/>
      <c r="AO20" s="130"/>
      <c r="AP20" s="130"/>
      <c r="AQ20" s="130"/>
      <c r="AR20" s="130"/>
      <c r="AS20" s="130"/>
      <c r="AT20" s="131"/>
      <c r="AV20" s="205"/>
      <c r="AW20" s="205"/>
      <c r="AX20" s="205"/>
      <c r="AY20" s="205"/>
      <c r="AZ20" s="205"/>
      <c r="BA20" s="205"/>
      <c r="BB20" s="205"/>
      <c r="BC20" s="205"/>
      <c r="BD20" s="205"/>
      <c r="BE20" s="205"/>
      <c r="BF20" s="205"/>
    </row>
    <row r="21" spans="1:58" ht="12" customHeight="1" x14ac:dyDescent="0.2">
      <c r="A21" s="39"/>
      <c r="B21" s="45" t="s">
        <v>50</v>
      </c>
      <c r="C21" s="208" t="s">
        <v>53</v>
      </c>
      <c r="D21" s="208"/>
      <c r="E21" s="45" t="s">
        <v>50</v>
      </c>
      <c r="F21" s="208" t="s">
        <v>51</v>
      </c>
      <c r="G21" s="208"/>
      <c r="H21" s="2"/>
      <c r="I21" s="132" t="s">
        <v>73</v>
      </c>
      <c r="J21" s="133"/>
      <c r="K21" s="150" t="s">
        <v>74</v>
      </c>
      <c r="L21" s="151"/>
      <c r="M21" s="151"/>
      <c r="N21" s="150" t="s">
        <v>57</v>
      </c>
      <c r="O21" s="151"/>
      <c r="P21" s="150"/>
      <c r="Q21" s="151"/>
      <c r="R21" s="151"/>
      <c r="S21" s="151"/>
      <c r="T21" s="151"/>
      <c r="U21" s="13"/>
      <c r="V21" s="132" t="s">
        <v>79</v>
      </c>
      <c r="W21" s="133"/>
      <c r="X21" s="136"/>
      <c r="Y21" s="137"/>
      <c r="Z21" s="137"/>
      <c r="AA21" s="137"/>
      <c r="AB21" s="137"/>
      <c r="AC21" s="137"/>
      <c r="AD21" s="137"/>
      <c r="AE21" s="137"/>
      <c r="AF21" s="137"/>
      <c r="AG21" s="138"/>
      <c r="AH21" s="42"/>
      <c r="AI21" s="132" t="s">
        <v>79</v>
      </c>
      <c r="AJ21" s="133"/>
      <c r="AK21" s="136"/>
      <c r="AL21" s="137"/>
      <c r="AM21" s="137"/>
      <c r="AN21" s="137"/>
      <c r="AO21" s="137"/>
      <c r="AP21" s="137"/>
      <c r="AQ21" s="137"/>
      <c r="AR21" s="137"/>
      <c r="AS21" s="137"/>
      <c r="AT21" s="138"/>
      <c r="AV21" s="34"/>
      <c r="AW21" s="34"/>
      <c r="AX21" s="34"/>
      <c r="AY21" s="34"/>
      <c r="AZ21" s="34"/>
      <c r="BA21" s="34"/>
      <c r="BB21" s="34"/>
      <c r="BC21" s="34"/>
      <c r="BD21" s="34"/>
      <c r="BE21" s="34"/>
      <c r="BF21" s="34"/>
    </row>
    <row r="22" spans="1:58" ht="14.45" customHeight="1" x14ac:dyDescent="0.2">
      <c r="A22" s="39"/>
      <c r="B22" s="45" t="s">
        <v>49</v>
      </c>
      <c r="C22" s="169">
        <v>26000000</v>
      </c>
      <c r="D22" s="169"/>
      <c r="E22" s="45" t="s">
        <v>61</v>
      </c>
      <c r="F22" s="169" t="s">
        <v>57</v>
      </c>
      <c r="G22" s="169"/>
      <c r="H22" s="36"/>
      <c r="I22" s="134"/>
      <c r="J22" s="135"/>
      <c r="K22" s="153"/>
      <c r="L22" s="154"/>
      <c r="M22" s="154"/>
      <c r="N22" s="153"/>
      <c r="O22" s="154"/>
      <c r="P22" s="153"/>
      <c r="Q22" s="154"/>
      <c r="R22" s="154"/>
      <c r="S22" s="154"/>
      <c r="T22" s="154"/>
      <c r="U22" s="13"/>
      <c r="V22" s="134"/>
      <c r="W22" s="135"/>
      <c r="X22" s="136"/>
      <c r="Y22" s="137"/>
      <c r="Z22" s="137"/>
      <c r="AA22" s="137"/>
      <c r="AB22" s="137"/>
      <c r="AC22" s="137"/>
      <c r="AD22" s="137"/>
      <c r="AE22" s="137"/>
      <c r="AF22" s="137"/>
      <c r="AG22" s="138"/>
      <c r="AH22" s="42"/>
      <c r="AI22" s="134"/>
      <c r="AJ22" s="135"/>
      <c r="AK22" s="136"/>
      <c r="AL22" s="137"/>
      <c r="AM22" s="137"/>
      <c r="AN22" s="137"/>
      <c r="AO22" s="137"/>
      <c r="AP22" s="137"/>
      <c r="AQ22" s="137"/>
      <c r="AR22" s="137"/>
      <c r="AS22" s="137"/>
      <c r="AT22" s="138"/>
      <c r="AV22" s="2"/>
      <c r="AW22" s="2"/>
      <c r="AX22" s="2"/>
      <c r="AY22" s="2"/>
      <c r="AZ22" s="2"/>
      <c r="BA22" s="2"/>
      <c r="BB22" s="2"/>
      <c r="BC22" s="2"/>
      <c r="BD22" s="2"/>
      <c r="BE22" s="2"/>
      <c r="BF22" s="2"/>
    </row>
    <row r="23" spans="1:58" ht="12.95" customHeight="1" x14ac:dyDescent="0.2">
      <c r="A23" s="39"/>
      <c r="B23" s="45" t="s">
        <v>48</v>
      </c>
      <c r="C23" s="169">
        <v>5000</v>
      </c>
      <c r="D23" s="169"/>
      <c r="E23" s="45" t="s">
        <v>60</v>
      </c>
      <c r="F23" s="169" t="s">
        <v>57</v>
      </c>
      <c r="G23" s="169"/>
      <c r="H23" s="36"/>
      <c r="I23" s="139" t="s">
        <v>13</v>
      </c>
      <c r="J23" s="140"/>
      <c r="K23" s="145" t="s">
        <v>14</v>
      </c>
      <c r="L23" s="146"/>
      <c r="M23" s="146"/>
      <c r="N23" s="146"/>
      <c r="O23" s="146"/>
      <c r="P23" s="146"/>
      <c r="Q23" s="146"/>
      <c r="R23" s="146"/>
      <c r="S23" s="146"/>
      <c r="T23" s="147"/>
      <c r="U23" s="13"/>
      <c r="V23" s="139" t="s">
        <v>13</v>
      </c>
      <c r="W23" s="140"/>
      <c r="X23" s="145"/>
      <c r="Y23" s="146"/>
      <c r="Z23" s="146"/>
      <c r="AA23" s="146"/>
      <c r="AB23" s="146"/>
      <c r="AC23" s="146"/>
      <c r="AD23" s="146"/>
      <c r="AE23" s="146"/>
      <c r="AF23" s="146"/>
      <c r="AG23" s="147"/>
      <c r="AH23" s="42"/>
      <c r="AI23" s="139" t="s">
        <v>13</v>
      </c>
      <c r="AJ23" s="140"/>
      <c r="AK23" s="145"/>
      <c r="AL23" s="146"/>
      <c r="AM23" s="146"/>
      <c r="AN23" s="146"/>
      <c r="AO23" s="146"/>
      <c r="AP23" s="146"/>
      <c r="AQ23" s="146"/>
      <c r="AR23" s="146"/>
      <c r="AS23" s="146"/>
      <c r="AT23" s="147"/>
      <c r="AV23" s="105" t="s">
        <v>29</v>
      </c>
      <c r="AW23" s="106"/>
      <c r="AX23" s="109"/>
      <c r="AY23" s="109"/>
      <c r="AZ23" s="109"/>
      <c r="BA23" s="109"/>
      <c r="BB23" s="121" t="s">
        <v>30</v>
      </c>
      <c r="BC23" s="121"/>
      <c r="BD23" s="113"/>
      <c r="BE23" s="113"/>
      <c r="BF23" s="114"/>
    </row>
    <row r="24" spans="1:58" ht="14.45" customHeight="1" x14ac:dyDescent="0.2">
      <c r="A24" s="39"/>
      <c r="B24" s="24" t="s">
        <v>59</v>
      </c>
      <c r="C24" s="197">
        <f>IFERROR(SUM(C23/C22),0)</f>
        <v>1.9230769230769231E-4</v>
      </c>
      <c r="D24" s="198"/>
      <c r="E24" s="45" t="s">
        <v>59</v>
      </c>
      <c r="F24" s="199">
        <f>IFERROR(SUM(F23/F22),0)</f>
        <v>0</v>
      </c>
      <c r="G24" s="199"/>
      <c r="H24" s="2"/>
      <c r="I24" s="141"/>
      <c r="J24" s="142"/>
      <c r="K24" s="145"/>
      <c r="L24" s="146"/>
      <c r="M24" s="146"/>
      <c r="N24" s="146"/>
      <c r="O24" s="146"/>
      <c r="P24" s="146"/>
      <c r="Q24" s="146"/>
      <c r="R24" s="146"/>
      <c r="S24" s="146"/>
      <c r="T24" s="147"/>
      <c r="U24" s="13"/>
      <c r="V24" s="141"/>
      <c r="W24" s="142"/>
      <c r="X24" s="145"/>
      <c r="Y24" s="146"/>
      <c r="Z24" s="146"/>
      <c r="AA24" s="146"/>
      <c r="AB24" s="146"/>
      <c r="AC24" s="146"/>
      <c r="AD24" s="146"/>
      <c r="AE24" s="146"/>
      <c r="AF24" s="146"/>
      <c r="AG24" s="147"/>
      <c r="AH24" s="42"/>
      <c r="AI24" s="141"/>
      <c r="AJ24" s="142"/>
      <c r="AK24" s="145"/>
      <c r="AL24" s="146"/>
      <c r="AM24" s="146"/>
      <c r="AN24" s="146"/>
      <c r="AO24" s="146"/>
      <c r="AP24" s="146"/>
      <c r="AQ24" s="146"/>
      <c r="AR24" s="146"/>
      <c r="AS24" s="146"/>
      <c r="AT24" s="147"/>
      <c r="AV24" s="107"/>
      <c r="AW24" s="108"/>
      <c r="AX24" s="110"/>
      <c r="AY24" s="110"/>
      <c r="AZ24" s="110"/>
      <c r="BA24" s="110"/>
      <c r="BB24" s="98"/>
      <c r="BC24" s="98"/>
      <c r="BD24" s="115"/>
      <c r="BE24" s="115"/>
      <c r="BF24" s="116"/>
    </row>
    <row r="25" spans="1:58" ht="11.45" customHeight="1" x14ac:dyDescent="0.2">
      <c r="A25" s="39"/>
      <c r="B25" s="42"/>
      <c r="C25" s="42"/>
      <c r="D25" s="2"/>
      <c r="E25" s="2"/>
      <c r="F25" s="2"/>
      <c r="G25" s="2"/>
      <c r="H25" s="2"/>
      <c r="I25" s="141"/>
      <c r="J25" s="142"/>
      <c r="K25" s="145"/>
      <c r="L25" s="146"/>
      <c r="M25" s="146"/>
      <c r="N25" s="146"/>
      <c r="O25" s="146"/>
      <c r="P25" s="146"/>
      <c r="Q25" s="146"/>
      <c r="R25" s="146"/>
      <c r="S25" s="146"/>
      <c r="T25" s="147"/>
      <c r="U25" s="13"/>
      <c r="V25" s="141"/>
      <c r="W25" s="142"/>
      <c r="X25" s="145"/>
      <c r="Y25" s="146"/>
      <c r="Z25" s="146"/>
      <c r="AA25" s="146"/>
      <c r="AB25" s="146"/>
      <c r="AC25" s="146"/>
      <c r="AD25" s="146"/>
      <c r="AE25" s="146"/>
      <c r="AF25" s="146"/>
      <c r="AG25" s="147"/>
      <c r="AH25" s="42"/>
      <c r="AI25" s="141"/>
      <c r="AJ25" s="142"/>
      <c r="AK25" s="145"/>
      <c r="AL25" s="146"/>
      <c r="AM25" s="146"/>
      <c r="AN25" s="146"/>
      <c r="AO25" s="146"/>
      <c r="AP25" s="146"/>
      <c r="AQ25" s="146"/>
      <c r="AR25" s="146"/>
      <c r="AS25" s="146"/>
      <c r="AT25" s="147"/>
      <c r="AV25" s="107"/>
      <c r="AW25" s="108"/>
      <c r="AX25" s="110"/>
      <c r="AY25" s="110"/>
      <c r="AZ25" s="110"/>
      <c r="BA25" s="110"/>
      <c r="BB25" s="98"/>
      <c r="BC25" s="98"/>
      <c r="BD25" s="115"/>
      <c r="BE25" s="115"/>
      <c r="BF25" s="116"/>
    </row>
    <row r="26" spans="1:58" ht="12" customHeight="1" x14ac:dyDescent="0.2">
      <c r="A26" s="39"/>
      <c r="B26" s="90" t="s">
        <v>47</v>
      </c>
      <c r="C26" s="91"/>
      <c r="D26" s="91"/>
      <c r="E26" s="91"/>
      <c r="F26" s="91"/>
      <c r="G26" s="92"/>
      <c r="H26" s="2"/>
      <c r="I26" s="141"/>
      <c r="J26" s="142"/>
      <c r="K26" s="145"/>
      <c r="L26" s="146"/>
      <c r="M26" s="146"/>
      <c r="N26" s="146"/>
      <c r="O26" s="146"/>
      <c r="P26" s="146"/>
      <c r="Q26" s="146"/>
      <c r="R26" s="146"/>
      <c r="S26" s="146"/>
      <c r="T26" s="147"/>
      <c r="U26" s="13"/>
      <c r="V26" s="141"/>
      <c r="W26" s="142"/>
      <c r="X26" s="145"/>
      <c r="Y26" s="146"/>
      <c r="Z26" s="146"/>
      <c r="AA26" s="146"/>
      <c r="AB26" s="146"/>
      <c r="AC26" s="146"/>
      <c r="AD26" s="146"/>
      <c r="AE26" s="146"/>
      <c r="AF26" s="146"/>
      <c r="AG26" s="147"/>
      <c r="AH26" s="42"/>
      <c r="AI26" s="141"/>
      <c r="AJ26" s="142"/>
      <c r="AK26" s="145"/>
      <c r="AL26" s="146"/>
      <c r="AM26" s="146"/>
      <c r="AN26" s="146"/>
      <c r="AO26" s="146"/>
      <c r="AP26" s="146"/>
      <c r="AQ26" s="146"/>
      <c r="AR26" s="146"/>
      <c r="AS26" s="146"/>
      <c r="AT26" s="147"/>
      <c r="AV26" s="107"/>
      <c r="AW26" s="108"/>
      <c r="AX26" s="110"/>
      <c r="AY26" s="110"/>
      <c r="AZ26" s="110"/>
      <c r="BA26" s="110"/>
      <c r="BB26" s="98"/>
      <c r="BC26" s="98"/>
      <c r="BD26" s="115"/>
      <c r="BE26" s="115"/>
      <c r="BF26" s="116"/>
    </row>
    <row r="27" spans="1:58" ht="11.45" customHeight="1" x14ac:dyDescent="0.2">
      <c r="A27" s="39"/>
      <c r="B27" s="166"/>
      <c r="C27" s="167"/>
      <c r="D27" s="167"/>
      <c r="E27" s="167"/>
      <c r="F27" s="167"/>
      <c r="G27" s="168"/>
      <c r="H27" s="2"/>
      <c r="I27" s="141"/>
      <c r="J27" s="142"/>
      <c r="K27" s="145"/>
      <c r="L27" s="146"/>
      <c r="M27" s="146"/>
      <c r="N27" s="146"/>
      <c r="O27" s="146"/>
      <c r="P27" s="146"/>
      <c r="Q27" s="146"/>
      <c r="R27" s="146"/>
      <c r="S27" s="146"/>
      <c r="T27" s="147"/>
      <c r="U27" s="11"/>
      <c r="V27" s="141"/>
      <c r="W27" s="142"/>
      <c r="X27" s="145"/>
      <c r="Y27" s="146"/>
      <c r="Z27" s="146"/>
      <c r="AA27" s="146"/>
      <c r="AB27" s="146"/>
      <c r="AC27" s="146"/>
      <c r="AD27" s="146"/>
      <c r="AE27" s="146"/>
      <c r="AF27" s="146"/>
      <c r="AG27" s="147"/>
      <c r="AH27" s="50"/>
      <c r="AI27" s="141"/>
      <c r="AJ27" s="142"/>
      <c r="AK27" s="145"/>
      <c r="AL27" s="146"/>
      <c r="AM27" s="146"/>
      <c r="AN27" s="146"/>
      <c r="AO27" s="146"/>
      <c r="AP27" s="146"/>
      <c r="AQ27" s="146"/>
      <c r="AR27" s="146"/>
      <c r="AS27" s="146"/>
      <c r="AT27" s="147"/>
      <c r="AV27" s="107"/>
      <c r="AW27" s="108"/>
      <c r="AX27" s="110"/>
      <c r="AY27" s="110"/>
      <c r="AZ27" s="110"/>
      <c r="BA27" s="110"/>
      <c r="BB27" s="98"/>
      <c r="BC27" s="98"/>
      <c r="BD27" s="115"/>
      <c r="BE27" s="115"/>
      <c r="BF27" s="116"/>
    </row>
    <row r="28" spans="1:58" ht="11.45" customHeight="1" x14ac:dyDescent="0.2">
      <c r="A28" s="39"/>
      <c r="B28" s="10"/>
      <c r="C28" s="9"/>
      <c r="D28" s="2"/>
      <c r="E28" s="2"/>
      <c r="F28" s="2"/>
      <c r="G28" s="2"/>
      <c r="H28" s="2"/>
      <c r="I28" s="143"/>
      <c r="J28" s="144"/>
      <c r="K28" s="148"/>
      <c r="L28" s="149"/>
      <c r="M28" s="149"/>
      <c r="N28" s="149"/>
      <c r="O28" s="149"/>
      <c r="P28" s="146"/>
      <c r="Q28" s="146"/>
      <c r="R28" s="146"/>
      <c r="S28" s="146"/>
      <c r="T28" s="147"/>
      <c r="U28" s="11"/>
      <c r="V28" s="143"/>
      <c r="W28" s="144"/>
      <c r="X28" s="148"/>
      <c r="Y28" s="149"/>
      <c r="Z28" s="149"/>
      <c r="AA28" s="149"/>
      <c r="AB28" s="149"/>
      <c r="AC28" s="146"/>
      <c r="AD28" s="146"/>
      <c r="AE28" s="146"/>
      <c r="AF28" s="146"/>
      <c r="AG28" s="147"/>
      <c r="AH28" s="50"/>
      <c r="AI28" s="143"/>
      <c r="AJ28" s="144"/>
      <c r="AK28" s="148"/>
      <c r="AL28" s="149"/>
      <c r="AM28" s="149"/>
      <c r="AN28" s="149"/>
      <c r="AO28" s="149"/>
      <c r="AP28" s="146"/>
      <c r="AQ28" s="146"/>
      <c r="AR28" s="146"/>
      <c r="AS28" s="146"/>
      <c r="AT28" s="147"/>
      <c r="AV28" s="107"/>
      <c r="AW28" s="108"/>
      <c r="AX28" s="110"/>
      <c r="AY28" s="110"/>
      <c r="AZ28" s="110"/>
      <c r="BA28" s="110"/>
      <c r="BB28" s="98"/>
      <c r="BC28" s="98"/>
      <c r="BD28" s="115"/>
      <c r="BE28" s="115"/>
      <c r="BF28" s="116"/>
    </row>
    <row r="29" spans="1:58" ht="12" customHeight="1" x14ac:dyDescent="0.2">
      <c r="A29" s="39"/>
      <c r="B29" s="25" t="s">
        <v>31</v>
      </c>
      <c r="C29" s="180" t="s">
        <v>65</v>
      </c>
      <c r="D29" s="181"/>
      <c r="E29" s="181"/>
      <c r="F29" s="181"/>
      <c r="G29" s="182"/>
      <c r="H29" s="2"/>
      <c r="I29" s="132" t="s">
        <v>25</v>
      </c>
      <c r="J29" s="133"/>
      <c r="K29" s="150" t="s">
        <v>51</v>
      </c>
      <c r="L29" s="151"/>
      <c r="M29" s="152"/>
      <c r="N29" s="132" t="s">
        <v>69</v>
      </c>
      <c r="O29" s="156"/>
      <c r="P29" s="158" t="s">
        <v>76</v>
      </c>
      <c r="Q29" s="159"/>
      <c r="R29" s="159"/>
      <c r="S29" s="159"/>
      <c r="T29" s="160"/>
      <c r="U29" s="11"/>
      <c r="V29" s="132" t="s">
        <v>25</v>
      </c>
      <c r="W29" s="133"/>
      <c r="X29" s="150" t="s">
        <v>51</v>
      </c>
      <c r="Y29" s="151"/>
      <c r="Z29" s="152"/>
      <c r="AA29" s="132" t="s">
        <v>69</v>
      </c>
      <c r="AB29" s="156"/>
      <c r="AC29" s="158">
        <f>X21*P34</f>
        <v>0</v>
      </c>
      <c r="AD29" s="159"/>
      <c r="AE29" s="159"/>
      <c r="AF29" s="159"/>
      <c r="AG29" s="160"/>
      <c r="AH29" s="50"/>
      <c r="AI29" s="132" t="s">
        <v>25</v>
      </c>
      <c r="AJ29" s="133"/>
      <c r="AK29" s="150" t="s">
        <v>51</v>
      </c>
      <c r="AL29" s="151"/>
      <c r="AM29" s="152"/>
      <c r="AN29" s="132" t="s">
        <v>69</v>
      </c>
      <c r="AO29" s="156"/>
      <c r="AP29" s="158">
        <f>AK21*AC34</f>
        <v>0</v>
      </c>
      <c r="AQ29" s="159"/>
      <c r="AR29" s="159"/>
      <c r="AS29" s="159"/>
      <c r="AT29" s="160"/>
      <c r="AV29" s="107"/>
      <c r="AW29" s="108"/>
      <c r="AX29" s="110"/>
      <c r="AY29" s="110"/>
      <c r="AZ29" s="110"/>
      <c r="BA29" s="110"/>
      <c r="BB29" s="98"/>
      <c r="BC29" s="98"/>
      <c r="BD29" s="115"/>
      <c r="BE29" s="115"/>
      <c r="BF29" s="116"/>
    </row>
    <row r="30" spans="1:58" ht="12" customHeight="1" x14ac:dyDescent="0.2">
      <c r="A30" s="39"/>
      <c r="B30" s="26" t="s">
        <v>63</v>
      </c>
      <c r="C30" s="178"/>
      <c r="D30" s="183"/>
      <c r="E30" s="27" t="s">
        <v>27</v>
      </c>
      <c r="F30" s="178" t="s">
        <v>64</v>
      </c>
      <c r="G30" s="179"/>
      <c r="H30" s="2"/>
      <c r="I30" s="134"/>
      <c r="J30" s="135"/>
      <c r="K30" s="153"/>
      <c r="L30" s="154"/>
      <c r="M30" s="155"/>
      <c r="N30" s="134"/>
      <c r="O30" s="157"/>
      <c r="P30" s="161"/>
      <c r="Q30" s="162"/>
      <c r="R30" s="162"/>
      <c r="S30" s="162"/>
      <c r="T30" s="163"/>
      <c r="U30" s="12"/>
      <c r="V30" s="134"/>
      <c r="W30" s="135"/>
      <c r="X30" s="153"/>
      <c r="Y30" s="154"/>
      <c r="Z30" s="155"/>
      <c r="AA30" s="134"/>
      <c r="AB30" s="157"/>
      <c r="AC30" s="161"/>
      <c r="AD30" s="162"/>
      <c r="AE30" s="162"/>
      <c r="AF30" s="162"/>
      <c r="AG30" s="163"/>
      <c r="AH30" s="50"/>
      <c r="AI30" s="134"/>
      <c r="AJ30" s="135"/>
      <c r="AK30" s="153"/>
      <c r="AL30" s="154"/>
      <c r="AM30" s="155"/>
      <c r="AN30" s="134"/>
      <c r="AO30" s="157"/>
      <c r="AP30" s="161"/>
      <c r="AQ30" s="162"/>
      <c r="AR30" s="162"/>
      <c r="AS30" s="162"/>
      <c r="AT30" s="163"/>
      <c r="AV30" s="107"/>
      <c r="AW30" s="108"/>
      <c r="AX30" s="110"/>
      <c r="AY30" s="110"/>
      <c r="AZ30" s="110"/>
      <c r="BA30" s="110"/>
      <c r="BB30" s="98"/>
      <c r="BC30" s="98"/>
      <c r="BD30" s="115"/>
      <c r="BE30" s="115"/>
      <c r="BF30" s="116"/>
    </row>
    <row r="31" spans="1:58" ht="11.45" customHeight="1" x14ac:dyDescent="0.2">
      <c r="A31" s="39"/>
      <c r="B31" s="10"/>
      <c r="C31" s="9"/>
      <c r="D31" s="10"/>
      <c r="E31" s="9"/>
      <c r="F31" s="2"/>
      <c r="G31" s="2"/>
      <c r="H31" s="2"/>
      <c r="I31" s="2"/>
      <c r="J31" s="2"/>
      <c r="K31" s="2"/>
      <c r="L31" s="2"/>
      <c r="M31" s="2"/>
      <c r="N31" s="2"/>
      <c r="O31" s="2"/>
      <c r="P31" s="2"/>
      <c r="Q31" s="2"/>
      <c r="R31" s="2"/>
      <c r="S31" s="2"/>
      <c r="T31" s="2"/>
      <c r="U31" s="12"/>
      <c r="V31" s="2"/>
      <c r="W31" s="2"/>
      <c r="X31" s="2"/>
      <c r="Y31" s="2"/>
      <c r="Z31" s="2"/>
      <c r="AA31" s="2"/>
      <c r="AB31" s="2"/>
      <c r="AC31" s="2"/>
      <c r="AD31" s="2"/>
      <c r="AE31" s="2"/>
      <c r="AF31" s="2"/>
      <c r="AG31" s="2"/>
      <c r="AH31" s="50"/>
      <c r="AI31" s="49" t="s">
        <v>28</v>
      </c>
      <c r="AJ31" s="2"/>
      <c r="AK31" s="2"/>
      <c r="AL31" s="2"/>
      <c r="AM31" s="2"/>
      <c r="AN31" s="2"/>
      <c r="AO31" s="2"/>
      <c r="AP31" s="2"/>
      <c r="AQ31" s="2"/>
      <c r="AR31" s="2"/>
      <c r="AS31" s="2"/>
      <c r="AT31" s="2"/>
      <c r="AV31" s="97" t="s">
        <v>32</v>
      </c>
      <c r="AW31" s="98"/>
      <c r="AX31" s="101"/>
      <c r="AY31" s="101"/>
      <c r="AZ31" s="101"/>
      <c r="BA31" s="101"/>
      <c r="BB31" s="98" t="s">
        <v>33</v>
      </c>
      <c r="BC31" s="98"/>
      <c r="BD31" s="164"/>
      <c r="BE31" s="117"/>
      <c r="BF31" s="118"/>
    </row>
    <row r="32" spans="1:58" ht="11.45" customHeight="1" x14ac:dyDescent="0.2">
      <c r="A32" s="39"/>
      <c r="B32" s="194" t="s">
        <v>62</v>
      </c>
      <c r="C32" s="200">
        <v>0.02</v>
      </c>
      <c r="D32" s="2"/>
      <c r="E32" s="194" t="s">
        <v>34</v>
      </c>
      <c r="F32" s="196" t="s">
        <v>15</v>
      </c>
      <c r="G32" s="2"/>
      <c r="H32" s="2"/>
      <c r="I32" s="122" t="s">
        <v>7</v>
      </c>
      <c r="J32" s="123"/>
      <c r="K32" s="126" t="s">
        <v>78</v>
      </c>
      <c r="L32" s="127"/>
      <c r="M32" s="127"/>
      <c r="N32" s="127"/>
      <c r="O32" s="127"/>
      <c r="P32" s="127"/>
      <c r="Q32" s="127"/>
      <c r="R32" s="127"/>
      <c r="S32" s="127"/>
      <c r="T32" s="128"/>
      <c r="U32" s="17"/>
      <c r="V32" s="122" t="s">
        <v>7</v>
      </c>
      <c r="W32" s="123"/>
      <c r="X32" s="126" t="s">
        <v>83</v>
      </c>
      <c r="Y32" s="127"/>
      <c r="Z32" s="127"/>
      <c r="AA32" s="127"/>
      <c r="AB32" s="127"/>
      <c r="AC32" s="127"/>
      <c r="AD32" s="127"/>
      <c r="AE32" s="127"/>
      <c r="AF32" s="127"/>
      <c r="AG32" s="128"/>
      <c r="AH32" s="50"/>
      <c r="AI32" s="90" t="s">
        <v>3</v>
      </c>
      <c r="AJ32" s="91"/>
      <c r="AK32" s="91"/>
      <c r="AL32" s="91"/>
      <c r="AM32" s="91"/>
      <c r="AN32" s="91"/>
      <c r="AO32" s="91"/>
      <c r="AP32" s="91"/>
      <c r="AQ32" s="91"/>
      <c r="AR32" s="91"/>
      <c r="AS32" s="91"/>
      <c r="AT32" s="92"/>
      <c r="AV32" s="99"/>
      <c r="AW32" s="100"/>
      <c r="AX32" s="102"/>
      <c r="AY32" s="102"/>
      <c r="AZ32" s="102"/>
      <c r="BA32" s="102"/>
      <c r="BB32" s="100"/>
      <c r="BC32" s="100"/>
      <c r="BD32" s="119"/>
      <c r="BE32" s="119"/>
      <c r="BF32" s="120"/>
    </row>
    <row r="33" spans="1:58" ht="11.45" customHeight="1" x14ac:dyDescent="0.2">
      <c r="A33" s="39"/>
      <c r="B33" s="195"/>
      <c r="C33" s="200"/>
      <c r="D33" s="2"/>
      <c r="E33" s="195"/>
      <c r="F33" s="196"/>
      <c r="G33" s="2"/>
      <c r="H33" s="2"/>
      <c r="I33" s="124"/>
      <c r="J33" s="125"/>
      <c r="K33" s="129"/>
      <c r="L33" s="130"/>
      <c r="M33" s="130"/>
      <c r="N33" s="130"/>
      <c r="O33" s="130"/>
      <c r="P33" s="130"/>
      <c r="Q33" s="130"/>
      <c r="R33" s="130"/>
      <c r="S33" s="130"/>
      <c r="T33" s="131"/>
      <c r="U33" s="17"/>
      <c r="V33" s="124"/>
      <c r="W33" s="125"/>
      <c r="X33" s="129"/>
      <c r="Y33" s="130"/>
      <c r="Z33" s="130"/>
      <c r="AA33" s="130"/>
      <c r="AB33" s="130"/>
      <c r="AC33" s="130"/>
      <c r="AD33" s="130"/>
      <c r="AE33" s="130"/>
      <c r="AF33" s="130"/>
      <c r="AG33" s="131"/>
      <c r="AH33" s="50"/>
      <c r="AI33" s="93"/>
      <c r="AJ33" s="94"/>
      <c r="AK33" s="94"/>
      <c r="AL33" s="94"/>
      <c r="AM33" s="94"/>
      <c r="AN33" s="94"/>
      <c r="AO33" s="94"/>
      <c r="AP33" s="94"/>
      <c r="AQ33" s="94"/>
      <c r="AR33" s="94"/>
      <c r="AS33" s="94"/>
      <c r="AT33" s="95"/>
      <c r="AV33" s="105" t="s">
        <v>91</v>
      </c>
      <c r="AW33" s="106"/>
      <c r="AX33" s="111"/>
      <c r="AY33" s="111"/>
      <c r="AZ33" s="111"/>
      <c r="BA33" s="111"/>
      <c r="BB33" s="121" t="s">
        <v>30</v>
      </c>
      <c r="BC33" s="121"/>
      <c r="BD33" s="112" t="s">
        <v>92</v>
      </c>
      <c r="BE33" s="113"/>
      <c r="BF33" s="114"/>
    </row>
    <row r="34" spans="1:58" ht="11.45" customHeight="1" x14ac:dyDescent="0.2">
      <c r="A34" s="39"/>
      <c r="B34" s="10"/>
      <c r="C34" s="9"/>
      <c r="D34" s="10"/>
      <c r="E34" s="9"/>
      <c r="F34" s="2"/>
      <c r="G34" s="2"/>
      <c r="H34" s="2"/>
      <c r="I34" s="132" t="s">
        <v>79</v>
      </c>
      <c r="J34" s="133"/>
      <c r="K34" s="136" t="s">
        <v>56</v>
      </c>
      <c r="L34" s="137"/>
      <c r="M34" s="137"/>
      <c r="N34" s="137"/>
      <c r="O34" s="137"/>
      <c r="P34" s="137"/>
      <c r="Q34" s="137"/>
      <c r="R34" s="137"/>
      <c r="S34" s="137"/>
      <c r="T34" s="138"/>
      <c r="U34" s="17"/>
      <c r="V34" s="132" t="s">
        <v>79</v>
      </c>
      <c r="W34" s="133"/>
      <c r="X34" s="136"/>
      <c r="Y34" s="137"/>
      <c r="Z34" s="137"/>
      <c r="AA34" s="137"/>
      <c r="AB34" s="137"/>
      <c r="AC34" s="137"/>
      <c r="AD34" s="137"/>
      <c r="AE34" s="137"/>
      <c r="AF34" s="137"/>
      <c r="AG34" s="138"/>
      <c r="AH34" s="50"/>
      <c r="AI34" s="96"/>
      <c r="AJ34" s="96"/>
      <c r="AK34" s="96"/>
      <c r="AL34" s="96"/>
      <c r="AM34" s="96"/>
      <c r="AN34" s="96"/>
      <c r="AO34" s="96"/>
      <c r="AP34" s="96"/>
      <c r="AQ34" s="96"/>
      <c r="AR34" s="96"/>
      <c r="AS34" s="96"/>
      <c r="AT34" s="96"/>
      <c r="AV34" s="107"/>
      <c r="AW34" s="108"/>
      <c r="AX34" s="103"/>
      <c r="AY34" s="103"/>
      <c r="AZ34" s="103"/>
      <c r="BA34" s="103"/>
      <c r="BB34" s="98"/>
      <c r="BC34" s="98"/>
      <c r="BD34" s="115"/>
      <c r="BE34" s="115"/>
      <c r="BF34" s="116"/>
    </row>
    <row r="35" spans="1:58" ht="12" customHeight="1" x14ac:dyDescent="0.2">
      <c r="A35" s="39"/>
      <c r="B35" s="26" t="s">
        <v>35</v>
      </c>
      <c r="C35" s="193" t="s">
        <v>36</v>
      </c>
      <c r="D35" s="193"/>
      <c r="E35" s="193"/>
      <c r="F35" s="193"/>
      <c r="G35" s="193"/>
      <c r="H35" s="2"/>
      <c r="I35" s="134"/>
      <c r="J35" s="135"/>
      <c r="K35" s="136"/>
      <c r="L35" s="137"/>
      <c r="M35" s="137"/>
      <c r="N35" s="137"/>
      <c r="O35" s="137"/>
      <c r="P35" s="137"/>
      <c r="Q35" s="137"/>
      <c r="R35" s="137"/>
      <c r="S35" s="137"/>
      <c r="T35" s="138"/>
      <c r="U35" s="17"/>
      <c r="V35" s="134"/>
      <c r="W35" s="135"/>
      <c r="X35" s="136"/>
      <c r="Y35" s="137"/>
      <c r="Z35" s="137"/>
      <c r="AA35" s="137"/>
      <c r="AB35" s="137"/>
      <c r="AC35" s="137"/>
      <c r="AD35" s="137"/>
      <c r="AE35" s="137"/>
      <c r="AF35" s="137"/>
      <c r="AG35" s="138"/>
      <c r="AH35" s="50"/>
      <c r="AI35" s="96"/>
      <c r="AJ35" s="96"/>
      <c r="AK35" s="96"/>
      <c r="AL35" s="96"/>
      <c r="AM35" s="96"/>
      <c r="AN35" s="96"/>
      <c r="AO35" s="96"/>
      <c r="AP35" s="96"/>
      <c r="AQ35" s="96"/>
      <c r="AR35" s="96"/>
      <c r="AS35" s="96"/>
      <c r="AT35" s="96"/>
      <c r="AV35" s="107"/>
      <c r="AW35" s="108"/>
      <c r="AX35" s="103"/>
      <c r="AY35" s="103"/>
      <c r="AZ35" s="103"/>
      <c r="BA35" s="103"/>
      <c r="BB35" s="98"/>
      <c r="BC35" s="98"/>
      <c r="BD35" s="115"/>
      <c r="BE35" s="115"/>
      <c r="BF35" s="116"/>
    </row>
    <row r="36" spans="1:58" ht="12" customHeight="1" x14ac:dyDescent="0.2">
      <c r="A36" s="39"/>
      <c r="B36" s="31"/>
      <c r="C36" s="2"/>
      <c r="D36" s="2"/>
      <c r="E36" s="2"/>
      <c r="F36" s="2"/>
      <c r="G36" s="2"/>
      <c r="H36" s="2"/>
      <c r="I36" s="139" t="s">
        <v>13</v>
      </c>
      <c r="J36" s="140"/>
      <c r="K36" s="145"/>
      <c r="L36" s="146"/>
      <c r="M36" s="146"/>
      <c r="N36" s="146"/>
      <c r="O36" s="146"/>
      <c r="P36" s="146"/>
      <c r="Q36" s="146"/>
      <c r="R36" s="146"/>
      <c r="S36" s="146"/>
      <c r="T36" s="147"/>
      <c r="U36" s="17"/>
      <c r="V36" s="139" t="s">
        <v>13</v>
      </c>
      <c r="W36" s="140"/>
      <c r="X36" s="145"/>
      <c r="Y36" s="146"/>
      <c r="Z36" s="146"/>
      <c r="AA36" s="146"/>
      <c r="AB36" s="146"/>
      <c r="AC36" s="146"/>
      <c r="AD36" s="146"/>
      <c r="AE36" s="146"/>
      <c r="AF36" s="146"/>
      <c r="AG36" s="147"/>
      <c r="AH36" s="50"/>
      <c r="AI36" s="96"/>
      <c r="AJ36" s="96"/>
      <c r="AK36" s="96"/>
      <c r="AL36" s="96"/>
      <c r="AM36" s="96"/>
      <c r="AN36" s="96"/>
      <c r="AO36" s="96"/>
      <c r="AP36" s="96"/>
      <c r="AQ36" s="96"/>
      <c r="AR36" s="96"/>
      <c r="AS36" s="96"/>
      <c r="AT36" s="96"/>
      <c r="AV36" s="107"/>
      <c r="AW36" s="108"/>
      <c r="AX36" s="103"/>
      <c r="AY36" s="103"/>
      <c r="AZ36" s="103"/>
      <c r="BA36" s="103"/>
      <c r="BB36" s="98"/>
      <c r="BC36" s="98"/>
      <c r="BD36" s="115"/>
      <c r="BE36" s="115"/>
      <c r="BF36" s="116"/>
    </row>
    <row r="37" spans="1:58" ht="12" customHeight="1" x14ac:dyDescent="0.2">
      <c r="A37" s="39"/>
      <c r="B37" s="209" t="s">
        <v>67</v>
      </c>
      <c r="C37" s="184"/>
      <c r="D37" s="185"/>
      <c r="E37" s="185"/>
      <c r="F37" s="185"/>
      <c r="G37" s="186"/>
      <c r="H37" s="2"/>
      <c r="I37" s="141"/>
      <c r="J37" s="142"/>
      <c r="K37" s="145"/>
      <c r="L37" s="146"/>
      <c r="M37" s="146"/>
      <c r="N37" s="146"/>
      <c r="O37" s="146"/>
      <c r="P37" s="146"/>
      <c r="Q37" s="146"/>
      <c r="R37" s="146"/>
      <c r="S37" s="146"/>
      <c r="T37" s="147"/>
      <c r="U37" s="17"/>
      <c r="V37" s="141"/>
      <c r="W37" s="142"/>
      <c r="X37" s="145"/>
      <c r="Y37" s="146"/>
      <c r="Z37" s="146"/>
      <c r="AA37" s="146"/>
      <c r="AB37" s="146"/>
      <c r="AC37" s="146"/>
      <c r="AD37" s="146"/>
      <c r="AE37" s="146"/>
      <c r="AF37" s="146"/>
      <c r="AG37" s="147"/>
      <c r="AH37" s="50"/>
      <c r="AI37" s="96"/>
      <c r="AJ37" s="96"/>
      <c r="AK37" s="96"/>
      <c r="AL37" s="96"/>
      <c r="AM37" s="96"/>
      <c r="AN37" s="96"/>
      <c r="AO37" s="96"/>
      <c r="AP37" s="96"/>
      <c r="AQ37" s="96"/>
      <c r="AR37" s="96"/>
      <c r="AS37" s="96"/>
      <c r="AT37" s="96"/>
      <c r="AV37" s="107"/>
      <c r="AW37" s="108"/>
      <c r="AX37" s="103"/>
      <c r="AY37" s="103"/>
      <c r="AZ37" s="103"/>
      <c r="BA37" s="103"/>
      <c r="BB37" s="98"/>
      <c r="BC37" s="98"/>
      <c r="BD37" s="115"/>
      <c r="BE37" s="115"/>
      <c r="BF37" s="116"/>
    </row>
    <row r="38" spans="1:58" ht="12" customHeight="1" x14ac:dyDescent="0.2">
      <c r="A38" s="39"/>
      <c r="B38" s="210"/>
      <c r="C38" s="187"/>
      <c r="D38" s="188"/>
      <c r="E38" s="188"/>
      <c r="F38" s="188"/>
      <c r="G38" s="189"/>
      <c r="H38" s="2"/>
      <c r="I38" s="141"/>
      <c r="J38" s="142"/>
      <c r="K38" s="145"/>
      <c r="L38" s="146"/>
      <c r="M38" s="146"/>
      <c r="N38" s="146"/>
      <c r="O38" s="146"/>
      <c r="P38" s="146"/>
      <c r="Q38" s="146"/>
      <c r="R38" s="146"/>
      <c r="S38" s="146"/>
      <c r="T38" s="147"/>
      <c r="U38" s="11"/>
      <c r="V38" s="141"/>
      <c r="W38" s="142"/>
      <c r="X38" s="145"/>
      <c r="Y38" s="146"/>
      <c r="Z38" s="146"/>
      <c r="AA38" s="146"/>
      <c r="AB38" s="146"/>
      <c r="AC38" s="146"/>
      <c r="AD38" s="146"/>
      <c r="AE38" s="146"/>
      <c r="AF38" s="146"/>
      <c r="AG38" s="147"/>
      <c r="AH38" s="50"/>
      <c r="AI38" s="96"/>
      <c r="AJ38" s="96"/>
      <c r="AK38" s="96"/>
      <c r="AL38" s="96"/>
      <c r="AM38" s="96"/>
      <c r="AN38" s="96"/>
      <c r="AO38" s="96"/>
      <c r="AP38" s="96"/>
      <c r="AQ38" s="96"/>
      <c r="AR38" s="96"/>
      <c r="AS38" s="96"/>
      <c r="AT38" s="96"/>
      <c r="AV38" s="107"/>
      <c r="AW38" s="108"/>
      <c r="AX38" s="103"/>
      <c r="AY38" s="103"/>
      <c r="AZ38" s="103"/>
      <c r="BA38" s="103"/>
      <c r="BB38" s="98"/>
      <c r="BC38" s="98"/>
      <c r="BD38" s="115"/>
      <c r="BE38" s="115"/>
      <c r="BF38" s="116"/>
    </row>
    <row r="39" spans="1:58" ht="12" customHeight="1" x14ac:dyDescent="0.2">
      <c r="A39" s="39"/>
      <c r="B39" s="210"/>
      <c r="C39" s="187"/>
      <c r="D39" s="188"/>
      <c r="E39" s="188"/>
      <c r="F39" s="188"/>
      <c r="G39" s="189"/>
      <c r="H39" s="2"/>
      <c r="I39" s="141"/>
      <c r="J39" s="142"/>
      <c r="K39" s="145"/>
      <c r="L39" s="146"/>
      <c r="M39" s="146"/>
      <c r="N39" s="146"/>
      <c r="O39" s="146"/>
      <c r="P39" s="146"/>
      <c r="Q39" s="146"/>
      <c r="R39" s="146"/>
      <c r="S39" s="146"/>
      <c r="T39" s="147"/>
      <c r="U39" s="11"/>
      <c r="V39" s="141"/>
      <c r="W39" s="142"/>
      <c r="X39" s="145"/>
      <c r="Y39" s="146"/>
      <c r="Z39" s="146"/>
      <c r="AA39" s="146"/>
      <c r="AB39" s="146"/>
      <c r="AC39" s="146"/>
      <c r="AD39" s="146"/>
      <c r="AE39" s="146"/>
      <c r="AF39" s="146"/>
      <c r="AG39" s="147"/>
      <c r="AH39" s="50"/>
      <c r="AI39" s="96"/>
      <c r="AJ39" s="96"/>
      <c r="AK39" s="96"/>
      <c r="AL39" s="96"/>
      <c r="AM39" s="96"/>
      <c r="AN39" s="96"/>
      <c r="AO39" s="96"/>
      <c r="AP39" s="96"/>
      <c r="AQ39" s="96"/>
      <c r="AR39" s="96"/>
      <c r="AS39" s="96"/>
      <c r="AT39" s="96"/>
      <c r="AV39" s="107"/>
      <c r="AW39" s="108"/>
      <c r="AX39" s="103"/>
      <c r="AY39" s="103"/>
      <c r="AZ39" s="103"/>
      <c r="BA39" s="103"/>
      <c r="BB39" s="98"/>
      <c r="BC39" s="98"/>
      <c r="BD39" s="115"/>
      <c r="BE39" s="115"/>
      <c r="BF39" s="116"/>
    </row>
    <row r="40" spans="1:58" ht="12" customHeight="1" x14ac:dyDescent="0.2">
      <c r="A40" s="39"/>
      <c r="B40" s="210"/>
      <c r="C40" s="187"/>
      <c r="D40" s="188"/>
      <c r="E40" s="188"/>
      <c r="F40" s="188"/>
      <c r="G40" s="189"/>
      <c r="H40" s="2"/>
      <c r="I40" s="141"/>
      <c r="J40" s="142"/>
      <c r="K40" s="145"/>
      <c r="L40" s="146"/>
      <c r="M40" s="146"/>
      <c r="N40" s="146"/>
      <c r="O40" s="146"/>
      <c r="P40" s="146"/>
      <c r="Q40" s="146"/>
      <c r="R40" s="146"/>
      <c r="S40" s="146"/>
      <c r="T40" s="147"/>
      <c r="U40" s="11"/>
      <c r="V40" s="141"/>
      <c r="W40" s="142"/>
      <c r="X40" s="145"/>
      <c r="Y40" s="146"/>
      <c r="Z40" s="146"/>
      <c r="AA40" s="146"/>
      <c r="AB40" s="146"/>
      <c r="AC40" s="146"/>
      <c r="AD40" s="146"/>
      <c r="AE40" s="146"/>
      <c r="AF40" s="146"/>
      <c r="AG40" s="147"/>
      <c r="AH40" s="50"/>
      <c r="AI40" s="96"/>
      <c r="AJ40" s="96"/>
      <c r="AK40" s="96"/>
      <c r="AL40" s="96"/>
      <c r="AM40" s="96"/>
      <c r="AN40" s="96"/>
      <c r="AO40" s="96"/>
      <c r="AP40" s="96"/>
      <c r="AQ40" s="96"/>
      <c r="AR40" s="96"/>
      <c r="AS40" s="96"/>
      <c r="AT40" s="96"/>
      <c r="AV40" s="107"/>
      <c r="AW40" s="108"/>
      <c r="AX40" s="103"/>
      <c r="AY40" s="103"/>
      <c r="AZ40" s="103"/>
      <c r="BA40" s="103"/>
      <c r="BB40" s="98"/>
      <c r="BC40" s="98"/>
      <c r="BD40" s="115"/>
      <c r="BE40" s="115"/>
      <c r="BF40" s="116"/>
    </row>
    <row r="41" spans="1:58" ht="12" customHeight="1" x14ac:dyDescent="0.2">
      <c r="A41" s="39"/>
      <c r="B41" s="211"/>
      <c r="C41" s="190"/>
      <c r="D41" s="191"/>
      <c r="E41" s="191"/>
      <c r="F41" s="191"/>
      <c r="G41" s="192"/>
      <c r="H41" s="2"/>
      <c r="I41" s="143"/>
      <c r="J41" s="144"/>
      <c r="K41" s="148"/>
      <c r="L41" s="149"/>
      <c r="M41" s="149"/>
      <c r="N41" s="149"/>
      <c r="O41" s="149"/>
      <c r="P41" s="146"/>
      <c r="Q41" s="146"/>
      <c r="R41" s="146"/>
      <c r="S41" s="146"/>
      <c r="T41" s="147"/>
      <c r="U41" s="40"/>
      <c r="V41" s="143"/>
      <c r="W41" s="144"/>
      <c r="X41" s="148"/>
      <c r="Y41" s="149"/>
      <c r="Z41" s="149"/>
      <c r="AA41" s="149"/>
      <c r="AB41" s="149"/>
      <c r="AC41" s="146"/>
      <c r="AD41" s="146"/>
      <c r="AE41" s="146"/>
      <c r="AF41" s="146"/>
      <c r="AG41" s="147"/>
      <c r="AH41" s="51"/>
      <c r="AI41" s="96"/>
      <c r="AJ41" s="96"/>
      <c r="AK41" s="96"/>
      <c r="AL41" s="96"/>
      <c r="AM41" s="96"/>
      <c r="AN41" s="96"/>
      <c r="AO41" s="96"/>
      <c r="AP41" s="96"/>
      <c r="AQ41" s="96"/>
      <c r="AR41" s="96"/>
      <c r="AS41" s="96"/>
      <c r="AT41" s="96"/>
      <c r="AU41" s="52"/>
      <c r="AV41" s="97" t="s">
        <v>32</v>
      </c>
      <c r="AW41" s="98"/>
      <c r="AX41" s="103"/>
      <c r="AY41" s="103"/>
      <c r="AZ41" s="103"/>
      <c r="BA41" s="103"/>
      <c r="BB41" s="98" t="s">
        <v>33</v>
      </c>
      <c r="BC41" s="98"/>
      <c r="BD41" s="117"/>
      <c r="BE41" s="117"/>
      <c r="BF41" s="118"/>
    </row>
    <row r="42" spans="1:58" ht="12.6" customHeight="1" x14ac:dyDescent="0.2">
      <c r="A42" s="39"/>
      <c r="B42" s="36"/>
      <c r="C42" s="36"/>
      <c r="D42" s="36"/>
      <c r="E42" s="36"/>
      <c r="F42" s="36"/>
      <c r="G42" s="36"/>
      <c r="H42" s="2"/>
      <c r="I42" s="132" t="s">
        <v>25</v>
      </c>
      <c r="J42" s="133"/>
      <c r="K42" s="150" t="s">
        <v>51</v>
      </c>
      <c r="L42" s="151"/>
      <c r="M42" s="152"/>
      <c r="N42" s="132" t="s">
        <v>69</v>
      </c>
      <c r="O42" s="156"/>
      <c r="P42" s="158" t="str">
        <f>K34</f>
        <v>£</v>
      </c>
      <c r="Q42" s="159"/>
      <c r="R42" s="159"/>
      <c r="S42" s="159"/>
      <c r="T42" s="160"/>
      <c r="U42" s="12"/>
      <c r="V42" s="132" t="s">
        <v>25</v>
      </c>
      <c r="W42" s="133"/>
      <c r="X42" s="150" t="s">
        <v>26</v>
      </c>
      <c r="Y42" s="151"/>
      <c r="Z42" s="152"/>
      <c r="AA42" s="132" t="s">
        <v>69</v>
      </c>
      <c r="AB42" s="156"/>
      <c r="AC42" s="158">
        <f>X34*P47</f>
        <v>0</v>
      </c>
      <c r="AD42" s="159"/>
      <c r="AE42" s="159"/>
      <c r="AF42" s="159"/>
      <c r="AG42" s="160"/>
      <c r="AH42" s="50"/>
      <c r="AI42" s="96"/>
      <c r="AJ42" s="96"/>
      <c r="AK42" s="96"/>
      <c r="AL42" s="96"/>
      <c r="AM42" s="96"/>
      <c r="AN42" s="96"/>
      <c r="AO42" s="96"/>
      <c r="AP42" s="96"/>
      <c r="AQ42" s="96"/>
      <c r="AR42" s="96"/>
      <c r="AS42" s="96"/>
      <c r="AT42" s="96"/>
      <c r="AV42" s="99"/>
      <c r="AW42" s="100"/>
      <c r="AX42" s="104"/>
      <c r="AY42" s="104"/>
      <c r="AZ42" s="104"/>
      <c r="BA42" s="104"/>
      <c r="BB42" s="100"/>
      <c r="BC42" s="100"/>
      <c r="BD42" s="119"/>
      <c r="BE42" s="119"/>
      <c r="BF42" s="120"/>
    </row>
    <row r="43" spans="1:58" ht="12" customHeight="1" x14ac:dyDescent="0.2">
      <c r="A43" s="39"/>
      <c r="B43" s="32"/>
      <c r="C43" s="43"/>
      <c r="D43" s="2"/>
      <c r="E43" s="2"/>
      <c r="F43" s="2"/>
      <c r="G43" s="33" t="s">
        <v>37</v>
      </c>
      <c r="H43" s="2"/>
      <c r="I43" s="134"/>
      <c r="J43" s="135"/>
      <c r="K43" s="153"/>
      <c r="L43" s="154"/>
      <c r="M43" s="155"/>
      <c r="N43" s="134"/>
      <c r="O43" s="157"/>
      <c r="P43" s="161"/>
      <c r="Q43" s="162"/>
      <c r="R43" s="162"/>
      <c r="S43" s="162"/>
      <c r="T43" s="163"/>
      <c r="U43" s="17"/>
      <c r="V43" s="134"/>
      <c r="W43" s="135"/>
      <c r="X43" s="153"/>
      <c r="Y43" s="154"/>
      <c r="Z43" s="155"/>
      <c r="AA43" s="134"/>
      <c r="AB43" s="157"/>
      <c r="AC43" s="161"/>
      <c r="AD43" s="162"/>
      <c r="AE43" s="162"/>
      <c r="AF43" s="162"/>
      <c r="AG43" s="163"/>
      <c r="AH43" s="42"/>
      <c r="AI43" s="96"/>
      <c r="AJ43" s="96"/>
      <c r="AK43" s="96"/>
      <c r="AL43" s="96"/>
      <c r="AM43" s="96"/>
      <c r="AN43" s="96"/>
      <c r="AO43" s="96"/>
      <c r="AP43" s="96"/>
      <c r="AQ43" s="96"/>
      <c r="AR43" s="96"/>
      <c r="AS43" s="96"/>
      <c r="AT43" s="96"/>
      <c r="AV43" s="42"/>
      <c r="AW43" s="42"/>
      <c r="AX43" s="42"/>
      <c r="AY43" s="42"/>
      <c r="AZ43" s="42"/>
      <c r="BA43" s="42"/>
      <c r="BB43" s="42"/>
      <c r="BC43" s="42"/>
      <c r="BD43" s="42"/>
      <c r="BE43" s="42"/>
      <c r="BF43" s="42"/>
    </row>
    <row r="44" spans="1:58" ht="11.45" customHeight="1" x14ac:dyDescent="0.25">
      <c r="A44" s="39"/>
      <c r="B44" s="28" t="s">
        <v>38</v>
      </c>
      <c r="C44" s="28" t="s">
        <v>39</v>
      </c>
      <c r="D44" s="28" t="s">
        <v>40</v>
      </c>
      <c r="E44" s="28" t="s">
        <v>41</v>
      </c>
      <c r="F44" s="28" t="s">
        <v>42</v>
      </c>
      <c r="G44" s="28" t="s">
        <v>43</v>
      </c>
      <c r="H44" s="2"/>
      <c r="I44" s="2"/>
      <c r="J44" s="2"/>
      <c r="K44" s="2"/>
      <c r="L44" s="2"/>
      <c r="M44" s="2"/>
      <c r="N44" s="2"/>
      <c r="O44" s="2"/>
      <c r="P44" s="2"/>
      <c r="Q44" s="2"/>
      <c r="R44" s="2"/>
      <c r="S44" s="2"/>
      <c r="T44" s="2"/>
      <c r="U44" s="17"/>
      <c r="V44" s="14"/>
      <c r="W44" s="15"/>
      <c r="X44" s="15"/>
      <c r="Y44" s="15"/>
      <c r="Z44" s="15"/>
      <c r="AA44" s="15"/>
      <c r="AB44" s="15"/>
      <c r="AC44" s="15"/>
      <c r="AD44" s="15"/>
      <c r="AE44" s="15"/>
      <c r="AF44" s="16"/>
      <c r="AG44" s="6"/>
      <c r="AH44" s="42"/>
      <c r="AI44" s="96"/>
      <c r="AJ44" s="96"/>
      <c r="AK44" s="96"/>
      <c r="AL44" s="96"/>
      <c r="AM44" s="96"/>
      <c r="AN44" s="96"/>
      <c r="AO44" s="96"/>
      <c r="AP44" s="96"/>
      <c r="AQ44" s="96"/>
      <c r="AR44" s="96"/>
      <c r="AS44" s="96"/>
      <c r="AT44" s="96"/>
      <c r="AV44" s="42"/>
      <c r="AW44" s="42"/>
      <c r="AX44" s="42"/>
      <c r="AY44" s="42"/>
      <c r="AZ44" s="42"/>
      <c r="BA44" s="48"/>
      <c r="BB44" s="42"/>
      <c r="BC44" s="42"/>
      <c r="BD44" s="42"/>
      <c r="BE44" s="42"/>
      <c r="BF44" s="42"/>
    </row>
    <row r="45" spans="1:58" ht="11.45" customHeight="1" x14ac:dyDescent="0.2">
      <c r="A45" s="39"/>
      <c r="B45" s="19">
        <v>0.02</v>
      </c>
      <c r="C45" s="18">
        <f>IFERROR($C$22*B45+$C$22,"-")</f>
        <v>26520000</v>
      </c>
      <c r="D45" s="18">
        <f>IFERROR(C46-0.01,0)</f>
        <v>27039999.989999998</v>
      </c>
      <c r="E45" s="19">
        <f>B45*25%</f>
        <v>5.0000000000000001E-3</v>
      </c>
      <c r="F45" s="29">
        <f>C32</f>
        <v>0.02</v>
      </c>
      <c r="G45" s="29">
        <f t="shared" ref="G45:G52" si="0">E45+F45</f>
        <v>2.5000000000000001E-2</v>
      </c>
      <c r="H45" s="2"/>
      <c r="I45" s="122" t="s">
        <v>7</v>
      </c>
      <c r="J45" s="123"/>
      <c r="K45" s="126" t="s">
        <v>80</v>
      </c>
      <c r="L45" s="127"/>
      <c r="M45" s="127"/>
      <c r="N45" s="127"/>
      <c r="O45" s="127"/>
      <c r="P45" s="127"/>
      <c r="Q45" s="127"/>
      <c r="R45" s="127"/>
      <c r="S45" s="127"/>
      <c r="T45" s="128"/>
      <c r="U45" s="17"/>
      <c r="V45" s="122" t="s">
        <v>7</v>
      </c>
      <c r="W45" s="123"/>
      <c r="X45" s="126" t="s">
        <v>84</v>
      </c>
      <c r="Y45" s="127"/>
      <c r="Z45" s="127"/>
      <c r="AA45" s="127"/>
      <c r="AB45" s="127"/>
      <c r="AC45" s="127"/>
      <c r="AD45" s="127"/>
      <c r="AE45" s="127"/>
      <c r="AF45" s="127"/>
      <c r="AG45" s="128"/>
      <c r="AH45" s="42"/>
      <c r="AI45" s="96"/>
      <c r="AJ45" s="96"/>
      <c r="AK45" s="96"/>
      <c r="AL45" s="96"/>
      <c r="AM45" s="96"/>
      <c r="AN45" s="96"/>
      <c r="AO45" s="96"/>
      <c r="AP45" s="96"/>
      <c r="AQ45" s="96"/>
      <c r="AR45" s="96"/>
      <c r="AS45" s="96"/>
      <c r="AT45" s="96"/>
      <c r="AV45" s="42"/>
      <c r="AW45" s="42"/>
      <c r="AX45" s="42"/>
      <c r="AY45" s="42"/>
      <c r="AZ45" s="42"/>
      <c r="BA45" s="42"/>
      <c r="BB45" s="42"/>
      <c r="BC45" s="42"/>
      <c r="BD45" s="42"/>
      <c r="BE45" s="42"/>
      <c r="BF45" s="42"/>
    </row>
    <row r="46" spans="1:58" ht="11.45" customHeight="1" x14ac:dyDescent="0.2">
      <c r="A46" s="39"/>
      <c r="B46" s="19">
        <f>B45*2</f>
        <v>0.04</v>
      </c>
      <c r="C46" s="18">
        <f t="shared" ref="C46:C62" si="1">IFERROR($C$22*B46+$C$22,"-")</f>
        <v>27040000</v>
      </c>
      <c r="D46" s="18">
        <f t="shared" ref="D46:D61" si="2">IFERROR(C47-0.01,0)</f>
        <v>28079999.989999998</v>
      </c>
      <c r="E46" s="19">
        <f t="shared" ref="E46:E62" si="3">B46*25%</f>
        <v>0.01</v>
      </c>
      <c r="F46" s="29">
        <f t="shared" ref="F46:F62" si="4">$C$32</f>
        <v>0.02</v>
      </c>
      <c r="G46" s="29">
        <f t="shared" si="0"/>
        <v>0.03</v>
      </c>
      <c r="H46" s="2"/>
      <c r="I46" s="124"/>
      <c r="J46" s="125"/>
      <c r="K46" s="129"/>
      <c r="L46" s="130"/>
      <c r="M46" s="130"/>
      <c r="N46" s="130"/>
      <c r="O46" s="130"/>
      <c r="P46" s="130"/>
      <c r="Q46" s="130"/>
      <c r="R46" s="130"/>
      <c r="S46" s="130"/>
      <c r="T46" s="131"/>
      <c r="U46" s="17"/>
      <c r="V46" s="124"/>
      <c r="W46" s="125"/>
      <c r="X46" s="129"/>
      <c r="Y46" s="130"/>
      <c r="Z46" s="130"/>
      <c r="AA46" s="130"/>
      <c r="AB46" s="130"/>
      <c r="AC46" s="130"/>
      <c r="AD46" s="130"/>
      <c r="AE46" s="130"/>
      <c r="AF46" s="130"/>
      <c r="AG46" s="131"/>
      <c r="AH46" s="42"/>
      <c r="AI46" s="96"/>
      <c r="AJ46" s="96"/>
      <c r="AK46" s="96"/>
      <c r="AL46" s="96"/>
      <c r="AM46" s="96"/>
      <c r="AN46" s="96"/>
      <c r="AO46" s="96"/>
      <c r="AP46" s="96"/>
      <c r="AQ46" s="96"/>
      <c r="AR46" s="96"/>
      <c r="AS46" s="96"/>
      <c r="AT46" s="96"/>
      <c r="AV46" s="42"/>
      <c r="AW46" s="42"/>
      <c r="AX46" s="42"/>
      <c r="AY46" s="42"/>
      <c r="AZ46" s="42"/>
      <c r="BA46" s="42"/>
      <c r="BB46" s="42"/>
      <c r="BC46" s="42"/>
      <c r="BD46" s="42"/>
      <c r="BE46" s="42"/>
      <c r="BF46" s="42"/>
    </row>
    <row r="47" spans="1:58" ht="11.45" customHeight="1" x14ac:dyDescent="0.2">
      <c r="A47" s="39"/>
      <c r="B47" s="19">
        <f t="shared" ref="B47" si="5">B46*2</f>
        <v>0.08</v>
      </c>
      <c r="C47" s="18">
        <f t="shared" si="1"/>
        <v>28080000</v>
      </c>
      <c r="D47" s="18">
        <f t="shared" si="2"/>
        <v>28599999.989999998</v>
      </c>
      <c r="E47" s="19">
        <f t="shared" si="3"/>
        <v>0.02</v>
      </c>
      <c r="F47" s="29">
        <f t="shared" si="4"/>
        <v>0.02</v>
      </c>
      <c r="G47" s="29">
        <f t="shared" si="0"/>
        <v>0.04</v>
      </c>
      <c r="H47" s="2"/>
      <c r="I47" s="132" t="s">
        <v>79</v>
      </c>
      <c r="J47" s="133"/>
      <c r="K47" s="136"/>
      <c r="L47" s="137"/>
      <c r="M47" s="137"/>
      <c r="N47" s="137"/>
      <c r="O47" s="137"/>
      <c r="P47" s="137"/>
      <c r="Q47" s="137"/>
      <c r="R47" s="137"/>
      <c r="S47" s="137"/>
      <c r="T47" s="138"/>
      <c r="U47" s="17"/>
      <c r="V47" s="132" t="s">
        <v>79</v>
      </c>
      <c r="W47" s="133"/>
      <c r="X47" s="136"/>
      <c r="Y47" s="137"/>
      <c r="Z47" s="137"/>
      <c r="AA47" s="137"/>
      <c r="AB47" s="137"/>
      <c r="AC47" s="137"/>
      <c r="AD47" s="137"/>
      <c r="AE47" s="137"/>
      <c r="AF47" s="137"/>
      <c r="AG47" s="138"/>
      <c r="AH47" s="42"/>
      <c r="AI47" s="96"/>
      <c r="AJ47" s="96"/>
      <c r="AK47" s="96"/>
      <c r="AL47" s="96"/>
      <c r="AM47" s="96"/>
      <c r="AN47" s="96"/>
      <c r="AO47" s="96"/>
      <c r="AP47" s="96"/>
      <c r="AQ47" s="96"/>
      <c r="AR47" s="96"/>
      <c r="AS47" s="96"/>
      <c r="AT47" s="96"/>
      <c r="AV47" s="42"/>
      <c r="AW47" s="42"/>
      <c r="AX47" s="42"/>
      <c r="AY47" s="42"/>
      <c r="AZ47" s="42"/>
      <c r="BA47" s="42"/>
      <c r="BB47" s="42"/>
      <c r="BC47" s="42"/>
      <c r="BD47" s="42"/>
      <c r="BE47" s="42"/>
      <c r="BF47" s="42"/>
    </row>
    <row r="48" spans="1:58" ht="11.45" customHeight="1" x14ac:dyDescent="0.2">
      <c r="A48" s="39"/>
      <c r="B48" s="19">
        <v>0.1</v>
      </c>
      <c r="C48" s="18">
        <f t="shared" si="1"/>
        <v>28600000</v>
      </c>
      <c r="D48" s="18">
        <f t="shared" si="2"/>
        <v>29119999.989999998</v>
      </c>
      <c r="E48" s="19">
        <f t="shared" si="3"/>
        <v>2.5000000000000001E-2</v>
      </c>
      <c r="F48" s="29">
        <f t="shared" si="4"/>
        <v>0.02</v>
      </c>
      <c r="G48" s="29">
        <f t="shared" si="0"/>
        <v>4.4999999999999998E-2</v>
      </c>
      <c r="H48" s="2"/>
      <c r="I48" s="134"/>
      <c r="J48" s="135"/>
      <c r="K48" s="136"/>
      <c r="L48" s="137"/>
      <c r="M48" s="137"/>
      <c r="N48" s="137"/>
      <c r="O48" s="137"/>
      <c r="P48" s="137"/>
      <c r="Q48" s="137"/>
      <c r="R48" s="137"/>
      <c r="S48" s="137"/>
      <c r="T48" s="138"/>
      <c r="U48" s="17"/>
      <c r="V48" s="134"/>
      <c r="W48" s="135"/>
      <c r="X48" s="136"/>
      <c r="Y48" s="137"/>
      <c r="Z48" s="137"/>
      <c r="AA48" s="137"/>
      <c r="AB48" s="137"/>
      <c r="AC48" s="137"/>
      <c r="AD48" s="137"/>
      <c r="AE48" s="137"/>
      <c r="AF48" s="137"/>
      <c r="AG48" s="138"/>
      <c r="AH48" s="42"/>
      <c r="AI48" s="96"/>
      <c r="AJ48" s="96"/>
      <c r="AK48" s="96"/>
      <c r="AL48" s="96"/>
      <c r="AM48" s="96"/>
      <c r="AN48" s="96"/>
      <c r="AO48" s="96"/>
      <c r="AP48" s="96"/>
      <c r="AQ48" s="96"/>
      <c r="AR48" s="96"/>
      <c r="AS48" s="96"/>
      <c r="AT48" s="96"/>
      <c r="AV48" s="42"/>
      <c r="AW48" s="42"/>
      <c r="AX48" s="42"/>
      <c r="AY48" s="42"/>
      <c r="AZ48" s="42"/>
      <c r="BA48" s="42"/>
      <c r="BB48" s="42"/>
      <c r="BC48" s="42"/>
      <c r="BD48" s="42"/>
      <c r="BE48" s="42"/>
      <c r="BF48" s="42"/>
    </row>
    <row r="49" spans="1:58" ht="11.45" customHeight="1" x14ac:dyDescent="0.2">
      <c r="A49" s="39"/>
      <c r="B49" s="19">
        <v>0.12</v>
      </c>
      <c r="C49" s="18">
        <f t="shared" si="1"/>
        <v>29120000</v>
      </c>
      <c r="D49" s="18">
        <f t="shared" si="2"/>
        <v>29639999.989999998</v>
      </c>
      <c r="E49" s="19">
        <f t="shared" si="3"/>
        <v>0.03</v>
      </c>
      <c r="F49" s="29">
        <f t="shared" si="4"/>
        <v>0.02</v>
      </c>
      <c r="G49" s="29">
        <f t="shared" si="0"/>
        <v>0.05</v>
      </c>
      <c r="H49" s="2"/>
      <c r="I49" s="139" t="s">
        <v>13</v>
      </c>
      <c r="J49" s="140"/>
      <c r="K49" s="145"/>
      <c r="L49" s="146"/>
      <c r="M49" s="146"/>
      <c r="N49" s="146"/>
      <c r="O49" s="146"/>
      <c r="P49" s="146"/>
      <c r="Q49" s="146"/>
      <c r="R49" s="146"/>
      <c r="S49" s="146"/>
      <c r="T49" s="147"/>
      <c r="U49" s="11"/>
      <c r="V49" s="139" t="s">
        <v>13</v>
      </c>
      <c r="W49" s="140"/>
      <c r="X49" s="145"/>
      <c r="Y49" s="146"/>
      <c r="Z49" s="146"/>
      <c r="AA49" s="146"/>
      <c r="AB49" s="146"/>
      <c r="AC49" s="146"/>
      <c r="AD49" s="146"/>
      <c r="AE49" s="146"/>
      <c r="AF49" s="146"/>
      <c r="AG49" s="147"/>
      <c r="AH49" s="42"/>
      <c r="AI49" s="96"/>
      <c r="AJ49" s="96"/>
      <c r="AK49" s="96"/>
      <c r="AL49" s="96"/>
      <c r="AM49" s="96"/>
      <c r="AN49" s="96"/>
      <c r="AO49" s="96"/>
      <c r="AP49" s="96"/>
      <c r="AQ49" s="96"/>
      <c r="AR49" s="96"/>
      <c r="AS49" s="96"/>
      <c r="AT49" s="96"/>
      <c r="AV49" s="42"/>
      <c r="AW49" s="42"/>
      <c r="AX49" s="42"/>
      <c r="AY49" s="42"/>
      <c r="AZ49" s="42"/>
      <c r="BA49" s="42"/>
      <c r="BB49" s="42"/>
      <c r="BC49" s="42"/>
      <c r="BD49" s="42"/>
      <c r="BE49" s="42"/>
      <c r="BF49" s="42"/>
    </row>
    <row r="50" spans="1:58" ht="11.45" customHeight="1" x14ac:dyDescent="0.2">
      <c r="A50" s="39"/>
      <c r="B50" s="19">
        <v>0.14000000000000001</v>
      </c>
      <c r="C50" s="18">
        <f t="shared" si="1"/>
        <v>29640000</v>
      </c>
      <c r="D50" s="18">
        <f t="shared" si="2"/>
        <v>30679999.989999998</v>
      </c>
      <c r="E50" s="19">
        <f t="shared" si="3"/>
        <v>3.5000000000000003E-2</v>
      </c>
      <c r="F50" s="29">
        <f t="shared" si="4"/>
        <v>0.02</v>
      </c>
      <c r="G50" s="29">
        <f t="shared" si="0"/>
        <v>5.5000000000000007E-2</v>
      </c>
      <c r="H50" s="2"/>
      <c r="I50" s="141"/>
      <c r="J50" s="142"/>
      <c r="K50" s="145"/>
      <c r="L50" s="146"/>
      <c r="M50" s="146"/>
      <c r="N50" s="146"/>
      <c r="O50" s="146"/>
      <c r="P50" s="146"/>
      <c r="Q50" s="146"/>
      <c r="R50" s="146"/>
      <c r="S50" s="146"/>
      <c r="T50" s="147"/>
      <c r="U50" s="11"/>
      <c r="V50" s="141"/>
      <c r="W50" s="142"/>
      <c r="X50" s="145"/>
      <c r="Y50" s="146"/>
      <c r="Z50" s="146"/>
      <c r="AA50" s="146"/>
      <c r="AB50" s="146"/>
      <c r="AC50" s="146"/>
      <c r="AD50" s="146"/>
      <c r="AE50" s="146"/>
      <c r="AF50" s="146"/>
      <c r="AG50" s="147"/>
      <c r="AH50" s="42"/>
      <c r="AI50" s="96"/>
      <c r="AJ50" s="96"/>
      <c r="AK50" s="96"/>
      <c r="AL50" s="96"/>
      <c r="AM50" s="96"/>
      <c r="AN50" s="96"/>
      <c r="AO50" s="96"/>
      <c r="AP50" s="96"/>
      <c r="AQ50" s="96"/>
      <c r="AR50" s="96"/>
      <c r="AS50" s="96"/>
      <c r="AT50" s="96"/>
      <c r="AV50" s="42"/>
      <c r="AW50" s="42"/>
      <c r="AX50" s="42"/>
      <c r="AY50" s="42"/>
      <c r="AZ50" s="42"/>
      <c r="BA50" s="42"/>
      <c r="BB50" s="42"/>
      <c r="BC50" s="42"/>
      <c r="BD50" s="42"/>
      <c r="BE50" s="42"/>
      <c r="BF50" s="42"/>
    </row>
    <row r="51" spans="1:58" ht="11.45" customHeight="1" x14ac:dyDescent="0.2">
      <c r="A51" s="39"/>
      <c r="B51" s="19">
        <v>0.18</v>
      </c>
      <c r="C51" s="18">
        <f t="shared" si="1"/>
        <v>30680000</v>
      </c>
      <c r="D51" s="18">
        <f t="shared" si="2"/>
        <v>31199999.989999998</v>
      </c>
      <c r="E51" s="19">
        <f t="shared" si="3"/>
        <v>4.4999999999999998E-2</v>
      </c>
      <c r="F51" s="29">
        <f t="shared" si="4"/>
        <v>0.02</v>
      </c>
      <c r="G51" s="29">
        <f t="shared" si="0"/>
        <v>6.5000000000000002E-2</v>
      </c>
      <c r="H51" s="2"/>
      <c r="I51" s="141"/>
      <c r="J51" s="142"/>
      <c r="K51" s="145"/>
      <c r="L51" s="146"/>
      <c r="M51" s="146"/>
      <c r="N51" s="146"/>
      <c r="O51" s="146"/>
      <c r="P51" s="146"/>
      <c r="Q51" s="146"/>
      <c r="R51" s="146"/>
      <c r="S51" s="146"/>
      <c r="T51" s="147"/>
      <c r="U51" s="2"/>
      <c r="V51" s="141"/>
      <c r="W51" s="142"/>
      <c r="X51" s="145"/>
      <c r="Y51" s="146"/>
      <c r="Z51" s="146"/>
      <c r="AA51" s="146"/>
      <c r="AB51" s="146"/>
      <c r="AC51" s="146"/>
      <c r="AD51" s="146"/>
      <c r="AE51" s="146"/>
      <c r="AF51" s="146"/>
      <c r="AG51" s="147"/>
      <c r="AH51" s="42"/>
      <c r="AI51" s="96"/>
      <c r="AJ51" s="96"/>
      <c r="AK51" s="96"/>
      <c r="AL51" s="96"/>
      <c r="AM51" s="96"/>
      <c r="AN51" s="96"/>
      <c r="AO51" s="96"/>
      <c r="AP51" s="96"/>
      <c r="AQ51" s="96"/>
      <c r="AR51" s="96"/>
      <c r="AS51" s="96"/>
      <c r="AT51" s="96"/>
      <c r="AV51" s="42"/>
      <c r="AW51" s="42"/>
      <c r="AX51" s="42"/>
      <c r="AY51" s="42"/>
      <c r="AZ51" s="42"/>
      <c r="BA51" s="42"/>
      <c r="BB51" s="42"/>
      <c r="BC51" s="42"/>
      <c r="BD51" s="42"/>
      <c r="BE51" s="42"/>
      <c r="BF51" s="42"/>
    </row>
    <row r="52" spans="1:58" ht="12" customHeight="1" x14ac:dyDescent="0.2">
      <c r="A52" s="39"/>
      <c r="B52" s="19">
        <v>0.2</v>
      </c>
      <c r="C52" s="18">
        <f t="shared" si="1"/>
        <v>31200000</v>
      </c>
      <c r="D52" s="18">
        <f t="shared" si="2"/>
        <v>31719999.989999998</v>
      </c>
      <c r="E52" s="19">
        <f t="shared" si="3"/>
        <v>0.05</v>
      </c>
      <c r="F52" s="29">
        <f t="shared" si="4"/>
        <v>0.02</v>
      </c>
      <c r="G52" s="29">
        <f t="shared" si="0"/>
        <v>7.0000000000000007E-2</v>
      </c>
      <c r="H52" s="2"/>
      <c r="I52" s="141"/>
      <c r="J52" s="142"/>
      <c r="K52" s="145"/>
      <c r="L52" s="146"/>
      <c r="M52" s="146"/>
      <c r="N52" s="146"/>
      <c r="O52" s="146"/>
      <c r="P52" s="146"/>
      <c r="Q52" s="146"/>
      <c r="R52" s="146"/>
      <c r="S52" s="146"/>
      <c r="T52" s="147"/>
      <c r="U52" s="12"/>
      <c r="V52" s="141"/>
      <c r="W52" s="142"/>
      <c r="X52" s="145"/>
      <c r="Y52" s="146"/>
      <c r="Z52" s="146"/>
      <c r="AA52" s="146"/>
      <c r="AB52" s="146"/>
      <c r="AC52" s="146"/>
      <c r="AD52" s="146"/>
      <c r="AE52" s="146"/>
      <c r="AF52" s="146"/>
      <c r="AG52" s="147"/>
      <c r="AH52" s="42"/>
      <c r="AI52" s="96"/>
      <c r="AJ52" s="96"/>
      <c r="AK52" s="96"/>
      <c r="AL52" s="96"/>
      <c r="AM52" s="96"/>
      <c r="AN52" s="96"/>
      <c r="AO52" s="96"/>
      <c r="AP52" s="96"/>
      <c r="AQ52" s="96"/>
      <c r="AR52" s="96"/>
      <c r="AS52" s="96"/>
      <c r="AT52" s="96"/>
      <c r="AV52" s="42"/>
      <c r="AW52" s="42"/>
      <c r="AX52" s="42"/>
      <c r="AY52" s="42"/>
      <c r="AZ52" s="42"/>
      <c r="BA52" s="42"/>
      <c r="BB52" s="42"/>
      <c r="BC52" s="42"/>
      <c r="BD52" s="42"/>
      <c r="BE52" s="42"/>
      <c r="BF52" s="42"/>
    </row>
    <row r="53" spans="1:58" ht="12" customHeight="1" x14ac:dyDescent="0.2">
      <c r="A53" s="39"/>
      <c r="B53" s="19">
        <v>0.22</v>
      </c>
      <c r="C53" s="18">
        <f t="shared" si="1"/>
        <v>31720000</v>
      </c>
      <c r="D53" s="18">
        <f t="shared" si="2"/>
        <v>32239999.989999998</v>
      </c>
      <c r="E53" s="19">
        <f t="shared" si="3"/>
        <v>5.5E-2</v>
      </c>
      <c r="F53" s="29">
        <f t="shared" si="4"/>
        <v>0.02</v>
      </c>
      <c r="G53" s="29">
        <f t="shared" ref="G53:G62" si="6">E53+F53</f>
        <v>7.4999999999999997E-2</v>
      </c>
      <c r="H53" s="2"/>
      <c r="I53" s="141"/>
      <c r="J53" s="142"/>
      <c r="K53" s="145"/>
      <c r="L53" s="146"/>
      <c r="M53" s="146"/>
      <c r="N53" s="146"/>
      <c r="O53" s="146"/>
      <c r="P53" s="146"/>
      <c r="Q53" s="146"/>
      <c r="R53" s="146"/>
      <c r="S53" s="146"/>
      <c r="T53" s="147"/>
      <c r="U53" s="12"/>
      <c r="V53" s="141"/>
      <c r="W53" s="142"/>
      <c r="X53" s="145"/>
      <c r="Y53" s="146"/>
      <c r="Z53" s="146"/>
      <c r="AA53" s="146"/>
      <c r="AB53" s="146"/>
      <c r="AC53" s="146"/>
      <c r="AD53" s="146"/>
      <c r="AE53" s="146"/>
      <c r="AF53" s="146"/>
      <c r="AG53" s="147"/>
      <c r="AH53" s="42"/>
      <c r="AI53" s="96"/>
      <c r="AJ53" s="96"/>
      <c r="AK53" s="96"/>
      <c r="AL53" s="96"/>
      <c r="AM53" s="96"/>
      <c r="AN53" s="96"/>
      <c r="AO53" s="96"/>
      <c r="AP53" s="96"/>
      <c r="AQ53" s="96"/>
      <c r="AR53" s="96"/>
      <c r="AS53" s="96"/>
      <c r="AT53" s="96"/>
      <c r="AV53" s="42"/>
      <c r="AW53" s="42"/>
      <c r="AX53" s="42"/>
      <c r="AY53" s="42"/>
      <c r="AZ53" s="42"/>
      <c r="BA53" s="42"/>
      <c r="BB53" s="42"/>
      <c r="BC53" s="42"/>
      <c r="BD53" s="42"/>
      <c r="BE53" s="42"/>
      <c r="BF53" s="42"/>
    </row>
    <row r="54" spans="1:58" ht="11.45" customHeight="1" x14ac:dyDescent="0.2">
      <c r="A54" s="39"/>
      <c r="B54" s="19">
        <v>0.24</v>
      </c>
      <c r="C54" s="18">
        <f t="shared" si="1"/>
        <v>32240000</v>
      </c>
      <c r="D54" s="18">
        <f t="shared" si="2"/>
        <v>33279999.989999998</v>
      </c>
      <c r="E54" s="19">
        <f t="shared" si="3"/>
        <v>0.06</v>
      </c>
      <c r="F54" s="29">
        <f t="shared" si="4"/>
        <v>0.02</v>
      </c>
      <c r="G54" s="29">
        <f t="shared" si="6"/>
        <v>0.08</v>
      </c>
      <c r="H54" s="2"/>
      <c r="I54" s="143"/>
      <c r="J54" s="144"/>
      <c r="K54" s="148"/>
      <c r="L54" s="149"/>
      <c r="M54" s="149"/>
      <c r="N54" s="149"/>
      <c r="O54" s="149"/>
      <c r="P54" s="146"/>
      <c r="Q54" s="146"/>
      <c r="R54" s="146"/>
      <c r="S54" s="146"/>
      <c r="T54" s="147"/>
      <c r="U54" s="17"/>
      <c r="V54" s="143"/>
      <c r="W54" s="144"/>
      <c r="X54" s="148"/>
      <c r="Y54" s="149"/>
      <c r="Z54" s="149"/>
      <c r="AA54" s="149"/>
      <c r="AB54" s="149"/>
      <c r="AC54" s="146"/>
      <c r="AD54" s="146"/>
      <c r="AE54" s="146"/>
      <c r="AF54" s="146"/>
      <c r="AG54" s="147"/>
      <c r="AH54" s="42"/>
      <c r="AI54" s="96"/>
      <c r="AJ54" s="96"/>
      <c r="AK54" s="96"/>
      <c r="AL54" s="96"/>
      <c r="AM54" s="96"/>
      <c r="AN54" s="96"/>
      <c r="AO54" s="96"/>
      <c r="AP54" s="96"/>
      <c r="AQ54" s="96"/>
      <c r="AR54" s="96"/>
      <c r="AS54" s="96"/>
      <c r="AT54" s="96"/>
      <c r="AV54" s="42"/>
      <c r="AW54" s="42"/>
      <c r="AX54" s="42"/>
      <c r="AY54" s="42"/>
      <c r="AZ54" s="42"/>
      <c r="BA54" s="42"/>
      <c r="BB54" s="42"/>
      <c r="BC54" s="42"/>
      <c r="BD54" s="42"/>
      <c r="BE54" s="42"/>
      <c r="BF54" s="42"/>
    </row>
    <row r="55" spans="1:58" ht="11.45" customHeight="1" x14ac:dyDescent="0.2">
      <c r="A55" s="39"/>
      <c r="B55" s="19">
        <v>0.28000000000000003</v>
      </c>
      <c r="C55" s="18">
        <f t="shared" si="1"/>
        <v>33280000</v>
      </c>
      <c r="D55" s="18">
        <f t="shared" si="2"/>
        <v>33799999.990000002</v>
      </c>
      <c r="E55" s="19">
        <f t="shared" si="3"/>
        <v>7.0000000000000007E-2</v>
      </c>
      <c r="F55" s="29">
        <f t="shared" si="4"/>
        <v>0.02</v>
      </c>
      <c r="G55" s="29">
        <f t="shared" si="6"/>
        <v>9.0000000000000011E-2</v>
      </c>
      <c r="H55" s="2"/>
      <c r="I55" s="132" t="s">
        <v>25</v>
      </c>
      <c r="J55" s="133"/>
      <c r="K55" s="150" t="s">
        <v>51</v>
      </c>
      <c r="L55" s="151"/>
      <c r="M55" s="152"/>
      <c r="N55" s="132" t="s">
        <v>69</v>
      </c>
      <c r="O55" s="156"/>
      <c r="P55" s="158">
        <f>K47*C61</f>
        <v>0</v>
      </c>
      <c r="Q55" s="159"/>
      <c r="R55" s="159"/>
      <c r="S55" s="159"/>
      <c r="T55" s="160"/>
      <c r="U55" s="17"/>
      <c r="V55" s="132" t="s">
        <v>25</v>
      </c>
      <c r="W55" s="133"/>
      <c r="X55" s="150" t="s">
        <v>44</v>
      </c>
      <c r="Y55" s="151"/>
      <c r="Z55" s="152"/>
      <c r="AA55" s="132" t="s">
        <v>69</v>
      </c>
      <c r="AB55" s="156"/>
      <c r="AC55" s="158">
        <f>X47*P60</f>
        <v>0</v>
      </c>
      <c r="AD55" s="159"/>
      <c r="AE55" s="159"/>
      <c r="AF55" s="159"/>
      <c r="AG55" s="160"/>
      <c r="AH55" s="42"/>
      <c r="AI55" s="96"/>
      <c r="AJ55" s="96"/>
      <c r="AK55" s="96"/>
      <c r="AL55" s="96"/>
      <c r="AM55" s="96"/>
      <c r="AN55" s="96"/>
      <c r="AO55" s="96"/>
      <c r="AP55" s="96"/>
      <c r="AQ55" s="96"/>
      <c r="AR55" s="96"/>
      <c r="AS55" s="96"/>
      <c r="AT55" s="96"/>
      <c r="AV55" s="42"/>
      <c r="AW55" s="42"/>
      <c r="AX55" s="42"/>
      <c r="AY55" s="42"/>
      <c r="AZ55" s="42"/>
      <c r="BA55" s="42"/>
      <c r="BB55" s="42"/>
      <c r="BC55" s="42"/>
      <c r="BD55" s="42"/>
      <c r="BE55" s="42"/>
      <c r="BF55" s="42"/>
    </row>
    <row r="56" spans="1:58" ht="11.45" customHeight="1" x14ac:dyDescent="0.2">
      <c r="A56" s="39"/>
      <c r="B56" s="19">
        <v>0.3</v>
      </c>
      <c r="C56" s="18">
        <f t="shared" si="1"/>
        <v>33800000</v>
      </c>
      <c r="D56" s="18">
        <f t="shared" si="2"/>
        <v>34319999.990000002</v>
      </c>
      <c r="E56" s="19">
        <f t="shared" si="3"/>
        <v>7.4999999999999997E-2</v>
      </c>
      <c r="F56" s="29">
        <f t="shared" si="4"/>
        <v>0.02</v>
      </c>
      <c r="G56" s="29">
        <f t="shared" si="6"/>
        <v>9.5000000000000001E-2</v>
      </c>
      <c r="H56" s="2"/>
      <c r="I56" s="134"/>
      <c r="J56" s="135"/>
      <c r="K56" s="153"/>
      <c r="L56" s="154"/>
      <c r="M56" s="155"/>
      <c r="N56" s="134"/>
      <c r="O56" s="157"/>
      <c r="P56" s="161"/>
      <c r="Q56" s="162"/>
      <c r="R56" s="162"/>
      <c r="S56" s="162"/>
      <c r="T56" s="163"/>
      <c r="U56" s="17"/>
      <c r="V56" s="134"/>
      <c r="W56" s="135"/>
      <c r="X56" s="153"/>
      <c r="Y56" s="154"/>
      <c r="Z56" s="155"/>
      <c r="AA56" s="134"/>
      <c r="AB56" s="157"/>
      <c r="AC56" s="161"/>
      <c r="AD56" s="162"/>
      <c r="AE56" s="162"/>
      <c r="AF56" s="162"/>
      <c r="AG56" s="163"/>
      <c r="AH56" s="42"/>
      <c r="AI56" s="96"/>
      <c r="AJ56" s="96"/>
      <c r="AK56" s="96"/>
      <c r="AL56" s="96"/>
      <c r="AM56" s="96"/>
      <c r="AN56" s="96"/>
      <c r="AO56" s="96"/>
      <c r="AP56" s="96"/>
      <c r="AQ56" s="96"/>
      <c r="AR56" s="96"/>
      <c r="AS56" s="96"/>
      <c r="AT56" s="96"/>
      <c r="AV56" s="42"/>
      <c r="AW56" s="42"/>
      <c r="AX56" s="42"/>
      <c r="AY56" s="42"/>
      <c r="AZ56" s="42"/>
      <c r="BA56" s="42"/>
      <c r="BB56" s="42"/>
      <c r="BC56" s="42"/>
      <c r="BD56" s="42"/>
      <c r="BE56" s="42"/>
      <c r="BF56" s="42"/>
    </row>
    <row r="57" spans="1:58" ht="11.45" customHeight="1" x14ac:dyDescent="0.2">
      <c r="A57" s="39"/>
      <c r="B57" s="19">
        <v>0.32</v>
      </c>
      <c r="C57" s="18">
        <f t="shared" si="1"/>
        <v>34320000</v>
      </c>
      <c r="D57" s="18">
        <f t="shared" si="2"/>
        <v>34839999.990000002</v>
      </c>
      <c r="E57" s="19">
        <f t="shared" si="3"/>
        <v>0.08</v>
      </c>
      <c r="F57" s="29">
        <f t="shared" si="4"/>
        <v>0.02</v>
      </c>
      <c r="G57" s="29">
        <f t="shared" si="6"/>
        <v>0.1</v>
      </c>
      <c r="H57" s="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96"/>
      <c r="AJ57" s="96"/>
      <c r="AK57" s="96"/>
      <c r="AL57" s="96"/>
      <c r="AM57" s="96"/>
      <c r="AN57" s="96"/>
      <c r="AO57" s="96"/>
      <c r="AP57" s="96"/>
      <c r="AQ57" s="96"/>
      <c r="AR57" s="96"/>
      <c r="AS57" s="96"/>
      <c r="AT57" s="96"/>
      <c r="AV57" s="42"/>
      <c r="AW57" s="42"/>
      <c r="AX57" s="42"/>
      <c r="AY57" s="42"/>
      <c r="AZ57" s="42"/>
      <c r="BA57" s="42"/>
      <c r="BB57" s="42"/>
      <c r="BC57" s="42"/>
      <c r="BD57" s="42"/>
      <c r="BE57" s="42"/>
      <c r="BF57" s="42"/>
    </row>
    <row r="58" spans="1:58" ht="11.45" customHeight="1" x14ac:dyDescent="0.2">
      <c r="A58" s="39"/>
      <c r="B58" s="19">
        <v>0.34</v>
      </c>
      <c r="C58" s="18">
        <f t="shared" si="1"/>
        <v>34840000</v>
      </c>
      <c r="D58" s="18">
        <f t="shared" si="2"/>
        <v>35879999.990000002</v>
      </c>
      <c r="E58" s="19">
        <f t="shared" si="3"/>
        <v>8.5000000000000006E-2</v>
      </c>
      <c r="F58" s="29">
        <f t="shared" si="4"/>
        <v>0.02</v>
      </c>
      <c r="G58" s="29">
        <f t="shared" si="6"/>
        <v>0.10500000000000001</v>
      </c>
      <c r="H58" s="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96"/>
      <c r="AJ58" s="96"/>
      <c r="AK58" s="96"/>
      <c r="AL58" s="96"/>
      <c r="AM58" s="96"/>
      <c r="AN58" s="96"/>
      <c r="AO58" s="96"/>
      <c r="AP58" s="96"/>
      <c r="AQ58" s="96"/>
      <c r="AR58" s="96"/>
      <c r="AS58" s="96"/>
      <c r="AT58" s="96"/>
      <c r="AV58" s="42"/>
      <c r="AW58" s="42"/>
      <c r="AX58" s="42"/>
      <c r="AY58" s="42"/>
      <c r="AZ58" s="42"/>
      <c r="BA58" s="42"/>
      <c r="BB58" s="42"/>
      <c r="BC58" s="42"/>
      <c r="BD58" s="42"/>
      <c r="BE58" s="42"/>
      <c r="BF58" s="42"/>
    </row>
    <row r="59" spans="1:58" ht="11.45" customHeight="1" x14ac:dyDescent="0.2">
      <c r="A59" s="39"/>
      <c r="B59" s="19">
        <v>0.38</v>
      </c>
      <c r="C59" s="18">
        <f t="shared" si="1"/>
        <v>35880000</v>
      </c>
      <c r="D59" s="18">
        <f t="shared" si="2"/>
        <v>36399999.990000002</v>
      </c>
      <c r="E59" s="19">
        <f t="shared" si="3"/>
        <v>9.5000000000000001E-2</v>
      </c>
      <c r="F59" s="29">
        <f t="shared" si="4"/>
        <v>0.02</v>
      </c>
      <c r="G59" s="29">
        <f t="shared" si="6"/>
        <v>0.115</v>
      </c>
      <c r="H59" s="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96"/>
      <c r="AJ59" s="96"/>
      <c r="AK59" s="96"/>
      <c r="AL59" s="96"/>
      <c r="AM59" s="96"/>
      <c r="AN59" s="96"/>
      <c r="AO59" s="96"/>
      <c r="AP59" s="96"/>
      <c r="AQ59" s="96"/>
      <c r="AR59" s="96"/>
      <c r="AS59" s="96"/>
      <c r="AT59" s="96"/>
      <c r="AV59" s="42"/>
      <c r="AW59" s="42"/>
      <c r="AX59" s="42"/>
      <c r="AY59" s="42"/>
      <c r="AZ59" s="42"/>
      <c r="BA59" s="42"/>
      <c r="BB59" s="42"/>
      <c r="BC59" s="42"/>
      <c r="BD59" s="42"/>
      <c r="BE59" s="42"/>
      <c r="BF59" s="42"/>
    </row>
    <row r="60" spans="1:58" ht="12" customHeight="1" x14ac:dyDescent="0.2">
      <c r="A60" s="39"/>
      <c r="B60" s="19">
        <v>0.4</v>
      </c>
      <c r="C60" s="18">
        <f t="shared" si="1"/>
        <v>36400000</v>
      </c>
      <c r="D60" s="18">
        <f t="shared" si="2"/>
        <v>36919999.990000002</v>
      </c>
      <c r="E60" s="19">
        <f t="shared" si="3"/>
        <v>0.1</v>
      </c>
      <c r="F60" s="29">
        <f t="shared" si="4"/>
        <v>0.02</v>
      </c>
      <c r="G60" s="29">
        <f t="shared" si="6"/>
        <v>0.12000000000000001</v>
      </c>
      <c r="H60" s="2"/>
      <c r="I60" s="42"/>
      <c r="J60" s="42"/>
      <c r="K60" s="42"/>
      <c r="L60" s="42"/>
      <c r="M60" s="42"/>
      <c r="N60" s="42"/>
      <c r="O60" s="42"/>
      <c r="P60" s="42"/>
      <c r="Q60" s="42"/>
      <c r="R60" s="42"/>
      <c r="S60" s="42"/>
      <c r="T60" s="42"/>
      <c r="U60" s="47"/>
      <c r="V60" s="46"/>
      <c r="W60" s="42"/>
      <c r="X60" s="42"/>
      <c r="Y60" s="42"/>
      <c r="Z60" s="42"/>
      <c r="AA60" s="42"/>
      <c r="AB60" s="42"/>
      <c r="AC60" s="42"/>
      <c r="AD60" s="42"/>
      <c r="AE60" s="42"/>
      <c r="AF60" s="42"/>
      <c r="AG60" s="42"/>
      <c r="AH60" s="42"/>
      <c r="AI60" s="96"/>
      <c r="AJ60" s="96"/>
      <c r="AK60" s="96"/>
      <c r="AL60" s="96"/>
      <c r="AM60" s="96"/>
      <c r="AN60" s="96"/>
      <c r="AO60" s="96"/>
      <c r="AP60" s="96"/>
      <c r="AQ60" s="96"/>
      <c r="AR60" s="96"/>
      <c r="AS60" s="96"/>
      <c r="AT60" s="96"/>
      <c r="AV60" s="42"/>
      <c r="AW60" s="42"/>
      <c r="AX60" s="42"/>
      <c r="AY60" s="42"/>
      <c r="AZ60" s="42"/>
      <c r="BA60" s="42"/>
      <c r="BB60" s="42"/>
      <c r="BC60" s="42"/>
      <c r="BD60" s="42"/>
      <c r="BE60" s="42"/>
      <c r="BF60" s="42"/>
    </row>
    <row r="61" spans="1:58" ht="11.45" customHeight="1" x14ac:dyDescent="0.2">
      <c r="A61" s="39"/>
      <c r="B61" s="19">
        <v>0.42</v>
      </c>
      <c r="C61" s="18">
        <f t="shared" si="1"/>
        <v>36920000</v>
      </c>
      <c r="D61" s="18">
        <f t="shared" si="2"/>
        <v>37179999.990000002</v>
      </c>
      <c r="E61" s="19">
        <f t="shared" si="3"/>
        <v>0.105</v>
      </c>
      <c r="F61" s="29">
        <f t="shared" si="4"/>
        <v>0.02</v>
      </c>
      <c r="G61" s="29">
        <f t="shared" si="6"/>
        <v>0.125</v>
      </c>
      <c r="H61" s="2"/>
      <c r="I61" s="42"/>
      <c r="J61" s="42"/>
      <c r="K61" s="42"/>
      <c r="L61" s="42"/>
      <c r="M61" s="42"/>
      <c r="N61" s="42"/>
      <c r="O61" s="42"/>
      <c r="P61" s="42"/>
      <c r="Q61" s="42"/>
      <c r="R61" s="42"/>
      <c r="S61" s="42"/>
      <c r="T61" s="42"/>
      <c r="U61" s="47"/>
      <c r="V61" s="46"/>
      <c r="W61" s="42"/>
      <c r="X61" s="42"/>
      <c r="Y61" s="42"/>
      <c r="Z61" s="42"/>
      <c r="AA61" s="42"/>
      <c r="AB61" s="42"/>
      <c r="AC61" s="42"/>
      <c r="AD61" s="42"/>
      <c r="AE61" s="42"/>
      <c r="AF61" s="42"/>
      <c r="AG61" s="42"/>
      <c r="AH61" s="42"/>
      <c r="AI61" s="96"/>
      <c r="AJ61" s="96"/>
      <c r="AK61" s="96"/>
      <c r="AL61" s="96"/>
      <c r="AM61" s="96"/>
      <c r="AN61" s="96"/>
      <c r="AO61" s="96"/>
      <c r="AP61" s="96"/>
      <c r="AQ61" s="96"/>
      <c r="AR61" s="96"/>
      <c r="AS61" s="96"/>
      <c r="AT61" s="96"/>
      <c r="AV61" s="42"/>
      <c r="AW61" s="42"/>
      <c r="AX61" s="42"/>
      <c r="AY61" s="42"/>
      <c r="AZ61" s="42"/>
      <c r="BA61" s="42"/>
      <c r="BB61" s="42"/>
      <c r="BC61" s="42"/>
      <c r="BD61" s="42"/>
      <c r="BE61" s="42"/>
      <c r="BF61" s="42"/>
    </row>
    <row r="62" spans="1:58" ht="26.25" x14ac:dyDescent="0.2">
      <c r="A62" s="39"/>
      <c r="B62" s="19">
        <v>0.43</v>
      </c>
      <c r="C62" s="18">
        <f t="shared" si="1"/>
        <v>37180000</v>
      </c>
      <c r="D62" s="44" t="str">
        <f>IFERROR(C62&amp;"+",0)</f>
        <v>37180000+</v>
      </c>
      <c r="E62" s="19">
        <f t="shared" si="3"/>
        <v>0.1075</v>
      </c>
      <c r="F62" s="29">
        <f t="shared" si="4"/>
        <v>0.02</v>
      </c>
      <c r="G62" s="29">
        <f t="shared" si="6"/>
        <v>0.1275</v>
      </c>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96"/>
      <c r="AJ62" s="96"/>
      <c r="AK62" s="96"/>
      <c r="AL62" s="96"/>
      <c r="AM62" s="96"/>
      <c r="AN62" s="96"/>
      <c r="AO62" s="96"/>
      <c r="AP62" s="96"/>
      <c r="AQ62" s="96"/>
      <c r="AR62" s="96"/>
      <c r="AS62" s="96"/>
      <c r="AT62" s="96"/>
      <c r="AV62" s="42"/>
      <c r="AW62" s="42"/>
      <c r="AX62" s="42"/>
      <c r="AY62" s="42"/>
      <c r="AZ62" s="42"/>
      <c r="BA62" s="42"/>
      <c r="BB62" s="42"/>
      <c r="BC62" s="42"/>
      <c r="BD62" s="42"/>
      <c r="BE62" s="42"/>
      <c r="BF62" s="42"/>
    </row>
    <row r="63" spans="1:58" ht="26.25" x14ac:dyDescent="0.2">
      <c r="A63" s="53"/>
      <c r="B63" s="54"/>
      <c r="C63" s="54"/>
      <c r="D63" s="54"/>
      <c r="E63" s="54"/>
      <c r="F63" s="54"/>
      <c r="G63" s="54"/>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V63" s="42"/>
      <c r="AW63" s="42"/>
      <c r="AX63" s="42"/>
      <c r="AY63" s="42"/>
      <c r="AZ63" s="42"/>
      <c r="BA63" s="42"/>
      <c r="BB63" s="42"/>
      <c r="BC63" s="42"/>
      <c r="BD63" s="42"/>
      <c r="BE63" s="42"/>
      <c r="BF63" s="42"/>
    </row>
    <row r="64" spans="1:58" ht="26.25" x14ac:dyDescent="0.2">
      <c r="A64" s="53"/>
      <c r="B64" s="54"/>
      <c r="C64" s="54"/>
      <c r="D64" s="54"/>
      <c r="E64" s="54"/>
      <c r="F64" s="54"/>
      <c r="G64" s="54"/>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V64" s="42"/>
      <c r="AW64" s="42"/>
      <c r="AX64" s="42"/>
      <c r="AY64" s="42"/>
      <c r="AZ64" s="42"/>
      <c r="BA64" s="42"/>
      <c r="BB64" s="42"/>
      <c r="BC64" s="42"/>
      <c r="BD64" s="42"/>
      <c r="BE64" s="42"/>
      <c r="BF64" s="42"/>
    </row>
    <row r="65" spans="1:58" ht="15" x14ac:dyDescent="0.2">
      <c r="A65" s="42"/>
      <c r="B65" s="54"/>
      <c r="C65" s="54"/>
      <c r="D65" s="54"/>
      <c r="E65" s="54"/>
      <c r="F65" s="54"/>
      <c r="G65" s="54"/>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V65" s="42"/>
      <c r="AW65" s="42"/>
      <c r="AX65" s="42"/>
      <c r="AY65" s="42"/>
      <c r="AZ65" s="42"/>
      <c r="BA65" s="42"/>
      <c r="BB65" s="42"/>
      <c r="BC65" s="42"/>
      <c r="BD65" s="42"/>
      <c r="BE65" s="42"/>
      <c r="BF65" s="42"/>
    </row>
    <row r="66" spans="1:58" ht="15" x14ac:dyDescent="0.2">
      <c r="A66" s="42"/>
      <c r="B66" s="54"/>
      <c r="C66" s="54"/>
      <c r="D66" s="54"/>
      <c r="E66" s="54"/>
      <c r="F66" s="54"/>
      <c r="G66" s="54"/>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V66" s="42"/>
      <c r="AW66" s="42"/>
      <c r="AX66" s="42"/>
      <c r="AY66" s="42"/>
      <c r="AZ66" s="42"/>
      <c r="BA66" s="42"/>
      <c r="BB66" s="42"/>
      <c r="BC66" s="42"/>
      <c r="BD66" s="42"/>
      <c r="BE66" s="42"/>
      <c r="BF66" s="42"/>
    </row>
    <row r="67" spans="1:58" x14ac:dyDescent="0.2">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V67" s="42"/>
      <c r="AW67" s="42"/>
      <c r="AX67" s="42"/>
      <c r="AY67" s="42"/>
      <c r="AZ67" s="42"/>
      <c r="BA67" s="42"/>
      <c r="BB67" s="42"/>
      <c r="BC67" s="42"/>
      <c r="BD67" s="42"/>
      <c r="BE67" s="42"/>
      <c r="BF67" s="42"/>
    </row>
    <row r="68" spans="1:58" x14ac:dyDescent="0.2">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V68" s="42"/>
      <c r="AW68" s="42"/>
      <c r="AX68" s="42"/>
      <c r="AY68" s="42"/>
      <c r="AZ68" s="42"/>
      <c r="BA68" s="42"/>
      <c r="BB68" s="42"/>
      <c r="BC68" s="42"/>
      <c r="BD68" s="42"/>
      <c r="BE68" s="42"/>
      <c r="BF68" s="42"/>
    </row>
    <row r="69" spans="1:58" x14ac:dyDescent="0.2">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V69" s="42"/>
      <c r="AW69" s="42"/>
      <c r="AX69" s="42"/>
      <c r="AY69" s="42"/>
      <c r="AZ69" s="42"/>
      <c r="BA69" s="42"/>
      <c r="BB69" s="42"/>
      <c r="BC69" s="42"/>
      <c r="BD69" s="42"/>
      <c r="BE69" s="42"/>
      <c r="BF69" s="42"/>
    </row>
    <row r="70" spans="1:58" x14ac:dyDescent="0.2">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V70" s="42"/>
      <c r="AW70" s="42"/>
      <c r="AX70" s="42"/>
      <c r="AY70" s="42"/>
      <c r="AZ70" s="42"/>
      <c r="BA70" s="42"/>
      <c r="BB70" s="42"/>
      <c r="BC70" s="42"/>
      <c r="BD70" s="42"/>
      <c r="BE70" s="42"/>
      <c r="BF70" s="42"/>
    </row>
    <row r="71" spans="1:58" x14ac:dyDescent="0.2">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V71" s="42"/>
      <c r="AW71" s="42"/>
      <c r="AX71" s="42"/>
      <c r="AY71" s="42"/>
      <c r="AZ71" s="42"/>
      <c r="BA71" s="42"/>
      <c r="BB71" s="42"/>
      <c r="BC71" s="42"/>
      <c r="BD71" s="42"/>
      <c r="BE71" s="42"/>
      <c r="BF71" s="42"/>
    </row>
    <row r="72" spans="1:58" x14ac:dyDescent="0.2">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V72" s="42"/>
      <c r="AW72" s="42"/>
      <c r="AX72" s="42"/>
      <c r="AY72" s="42"/>
      <c r="AZ72" s="42"/>
      <c r="BA72" s="42"/>
      <c r="BB72" s="42"/>
      <c r="BC72" s="42"/>
      <c r="BD72" s="42"/>
      <c r="BE72" s="42"/>
      <c r="BF72" s="42"/>
    </row>
  </sheetData>
  <mergeCells count="178">
    <mergeCell ref="B37:B41"/>
    <mergeCell ref="AV15:AW15"/>
    <mergeCell ref="AX15:AZ15"/>
    <mergeCell ref="I8:J9"/>
    <mergeCell ref="K8:T9"/>
    <mergeCell ref="I10:J15"/>
    <mergeCell ref="K10:T15"/>
    <mergeCell ref="B8:G9"/>
    <mergeCell ref="AV10:AW11"/>
    <mergeCell ref="AX10:AZ11"/>
    <mergeCell ref="F12:G12"/>
    <mergeCell ref="F13:G13"/>
    <mergeCell ref="B1:G4"/>
    <mergeCell ref="B6:G6"/>
    <mergeCell ref="AV18:BF20"/>
    <mergeCell ref="AV13:AW13"/>
    <mergeCell ref="AX13:AZ13"/>
    <mergeCell ref="BB13:BC13"/>
    <mergeCell ref="BE13:BF13"/>
    <mergeCell ref="AV1:BF4"/>
    <mergeCell ref="C21:D21"/>
    <mergeCell ref="B17:G18"/>
    <mergeCell ref="BB15:BC15"/>
    <mergeCell ref="BE15:BF15"/>
    <mergeCell ref="F21:G21"/>
    <mergeCell ref="V16:W17"/>
    <mergeCell ref="X16:Z17"/>
    <mergeCell ref="AA16:AB17"/>
    <mergeCell ref="AC16:AG17"/>
    <mergeCell ref="V1:AF1"/>
    <mergeCell ref="I3:T4"/>
    <mergeCell ref="I6:J7"/>
    <mergeCell ref="BA10:BA11"/>
    <mergeCell ref="BD10:BD11"/>
    <mergeCell ref="BE10:BF11"/>
    <mergeCell ref="C32:C33"/>
    <mergeCell ref="I29:J30"/>
    <mergeCell ref="I32:J33"/>
    <mergeCell ref="AV6:BB6"/>
    <mergeCell ref="BC6:BF6"/>
    <mergeCell ref="BB10:BC11"/>
    <mergeCell ref="C14:D14"/>
    <mergeCell ref="C15:D15"/>
    <mergeCell ref="C12:D12"/>
    <mergeCell ref="C13:D13"/>
    <mergeCell ref="AV7:BB7"/>
    <mergeCell ref="V6:W7"/>
    <mergeCell ref="X6:AG7"/>
    <mergeCell ref="K32:T33"/>
    <mergeCell ref="V8:W9"/>
    <mergeCell ref="X8:AG9"/>
    <mergeCell ref="V10:W15"/>
    <mergeCell ref="X10:AG15"/>
    <mergeCell ref="F30:G30"/>
    <mergeCell ref="C29:G29"/>
    <mergeCell ref="C30:D30"/>
    <mergeCell ref="C37:G41"/>
    <mergeCell ref="C35:G35"/>
    <mergeCell ref="E32:E33"/>
    <mergeCell ref="F32:F33"/>
    <mergeCell ref="F14:G14"/>
    <mergeCell ref="F15:G15"/>
    <mergeCell ref="C24:D24"/>
    <mergeCell ref="F24:G24"/>
    <mergeCell ref="B26:G27"/>
    <mergeCell ref="I16:J17"/>
    <mergeCell ref="K16:M17"/>
    <mergeCell ref="N16:O17"/>
    <mergeCell ref="I19:J20"/>
    <mergeCell ref="I21:J22"/>
    <mergeCell ref="I23:J28"/>
    <mergeCell ref="B32:B33"/>
    <mergeCell ref="C22:D22"/>
    <mergeCell ref="F22:G22"/>
    <mergeCell ref="C23:D23"/>
    <mergeCell ref="F23:G23"/>
    <mergeCell ref="B7:G7"/>
    <mergeCell ref="C11:D11"/>
    <mergeCell ref="F11:G11"/>
    <mergeCell ref="K6:T7"/>
    <mergeCell ref="P16:T17"/>
    <mergeCell ref="K19:T20"/>
    <mergeCell ref="K23:T28"/>
    <mergeCell ref="I55:J56"/>
    <mergeCell ref="K55:M56"/>
    <mergeCell ref="N55:O56"/>
    <mergeCell ref="P55:T56"/>
    <mergeCell ref="K21:M22"/>
    <mergeCell ref="N21:O22"/>
    <mergeCell ref="P21:T22"/>
    <mergeCell ref="I45:J46"/>
    <mergeCell ref="K45:T46"/>
    <mergeCell ref="I47:J48"/>
    <mergeCell ref="K47:T48"/>
    <mergeCell ref="I49:J54"/>
    <mergeCell ref="K49:T54"/>
    <mergeCell ref="I34:J35"/>
    <mergeCell ref="K34:T35"/>
    <mergeCell ref="I36:J41"/>
    <mergeCell ref="K36:T41"/>
    <mergeCell ref="I42:J43"/>
    <mergeCell ref="K42:M43"/>
    <mergeCell ref="N42:O43"/>
    <mergeCell ref="P42:T43"/>
    <mergeCell ref="K29:M30"/>
    <mergeCell ref="N29:O30"/>
    <mergeCell ref="P29:T30"/>
    <mergeCell ref="V3:AG4"/>
    <mergeCell ref="V19:W20"/>
    <mergeCell ref="X19:AG20"/>
    <mergeCell ref="V21:W22"/>
    <mergeCell ref="X21:AG22"/>
    <mergeCell ref="V23:W28"/>
    <mergeCell ref="X23:AG28"/>
    <mergeCell ref="V29:W30"/>
    <mergeCell ref="X29:Z30"/>
    <mergeCell ref="AA29:AB30"/>
    <mergeCell ref="AC29:AG30"/>
    <mergeCell ref="AI19:AJ20"/>
    <mergeCell ref="AK19:AT20"/>
    <mergeCell ref="AI21:AJ22"/>
    <mergeCell ref="X34:AG35"/>
    <mergeCell ref="V36:W41"/>
    <mergeCell ref="X36:AG41"/>
    <mergeCell ref="V42:W43"/>
    <mergeCell ref="X42:Z43"/>
    <mergeCell ref="AA42:AB43"/>
    <mergeCell ref="AC42:AG43"/>
    <mergeCell ref="V32:W33"/>
    <mergeCell ref="X32:AG33"/>
    <mergeCell ref="V34:W35"/>
    <mergeCell ref="AI1:AS1"/>
    <mergeCell ref="AI3:AT4"/>
    <mergeCell ref="AI6:AJ7"/>
    <mergeCell ref="AK6:AT7"/>
    <mergeCell ref="AI8:AJ9"/>
    <mergeCell ref="AK8:AT9"/>
    <mergeCell ref="AI10:AJ15"/>
    <mergeCell ref="AK10:AT15"/>
    <mergeCell ref="AI16:AJ17"/>
    <mergeCell ref="AK16:AM17"/>
    <mergeCell ref="AN16:AO17"/>
    <mergeCell ref="AP16:AT17"/>
    <mergeCell ref="V55:W56"/>
    <mergeCell ref="X55:Z56"/>
    <mergeCell ref="AA55:AB56"/>
    <mergeCell ref="AC55:AG56"/>
    <mergeCell ref="BB23:BC30"/>
    <mergeCell ref="BD23:BF30"/>
    <mergeCell ref="BB31:BC32"/>
    <mergeCell ref="BD31:BF32"/>
    <mergeCell ref="AK21:AT22"/>
    <mergeCell ref="AI23:AJ28"/>
    <mergeCell ref="AK23:AT28"/>
    <mergeCell ref="AI29:AJ30"/>
    <mergeCell ref="AK29:AM30"/>
    <mergeCell ref="AN29:AO30"/>
    <mergeCell ref="AP29:AT30"/>
    <mergeCell ref="BB41:BC42"/>
    <mergeCell ref="BD33:BF40"/>
    <mergeCell ref="BD41:BF42"/>
    <mergeCell ref="BB33:BC40"/>
    <mergeCell ref="V45:W46"/>
    <mergeCell ref="X45:AG46"/>
    <mergeCell ref="V47:W48"/>
    <mergeCell ref="X47:AG48"/>
    <mergeCell ref="V49:W54"/>
    <mergeCell ref="X49:AG54"/>
    <mergeCell ref="AI32:AT33"/>
    <mergeCell ref="AI34:AT62"/>
    <mergeCell ref="AV41:AW42"/>
    <mergeCell ref="AX31:BA32"/>
    <mergeCell ref="AX41:BA42"/>
    <mergeCell ref="AV33:AW40"/>
    <mergeCell ref="AX23:BA30"/>
    <mergeCell ref="AX33:BA40"/>
    <mergeCell ref="AV31:AW32"/>
    <mergeCell ref="AV23:AW30"/>
  </mergeCells>
  <conditionalFormatting sqref="C21:C24 F21:F24 F32">
    <cfRule type="cellIs" dxfId="7" priority="11" operator="equal">
      <formula>"No"</formula>
    </cfRule>
    <cfRule type="cellIs" dxfId="6" priority="12" operator="equal">
      <formula>"Yes"</formula>
    </cfRule>
  </conditionalFormatting>
  <conditionalFormatting sqref="C32">
    <cfRule type="cellIs" dxfId="5" priority="3" operator="equal">
      <formula>"No"</formula>
    </cfRule>
    <cfRule type="cellIs" dxfId="4" priority="4" operator="equal">
      <formula>"Yes"</formula>
    </cfRule>
  </conditionalFormatting>
  <conditionalFormatting sqref="U21 U23 U25 U32 U34 U36 U43 U45 U47 U54 U56">
    <cfRule type="cellIs" dxfId="3" priority="19" operator="equal">
      <formula>"N"</formula>
    </cfRule>
    <cfRule type="cellIs" dxfId="2" priority="20" operator="equal">
      <formula>"Y"</formula>
    </cfRule>
  </conditionalFormatting>
  <conditionalFormatting sqref="U21:U26 U32:U37 U43:U48 U54:U56">
    <cfRule type="cellIs" dxfId="1" priority="9" operator="equal">
      <formula>"No"</formula>
    </cfRule>
    <cfRule type="cellIs" dxfId="0" priority="10" operator="equal">
      <formula>"Yes"</formula>
    </cfRule>
  </conditionalFormatting>
  <dataValidations count="6">
    <dataValidation type="date" allowBlank="1" showErrorMessage="1" errorTitle="Error" error="Please enter a valid date." prompt="Please enter a valid date." sqref="BB10:BC11 BE10:BF11" xr:uid="{00000000-0002-0000-0000-000000000000}">
      <formula1>44927</formula1>
      <formula2>73050</formula2>
    </dataValidation>
    <dataValidation type="list" allowBlank="1" showInputMessage="1" showErrorMessage="1" sqref="U32:U37 F32 U43:U48 U21:U26 U54:U56" xr:uid="{00000000-0002-0000-0000-000001000000}">
      <formula1>"Yes,No"</formula1>
    </dataValidation>
    <dataValidation type="list" allowBlank="1" showInputMessage="1" showErrorMessage="1" sqref="C21:D21 F21:G21" xr:uid="{2537A96D-A12B-4E24-BCB1-698936A252CD}">
      <formula1>$BN$3:$BN$8</formula1>
    </dataValidation>
    <dataValidation type="list" allowBlank="1" showInputMessage="1" showErrorMessage="1" sqref="F30:G30" xr:uid="{0B1BE610-F558-4F6D-B110-326BD9005328}">
      <formula1>"FRTS Finance, Coop Wholesale"</formula1>
    </dataValidation>
    <dataValidation type="list" allowBlank="1" showInputMessage="1" showErrorMessage="1" sqref="K21:M22" xr:uid="{00A32840-489F-48B0-9107-9FB44533F201}">
      <formula1>$BO$3:$BO$5</formula1>
    </dataValidation>
    <dataValidation type="list" allowBlank="1" showInputMessage="1" showErrorMessage="1" sqref="K16:M17 AK16:AM17 AK29:AM30 K29:M30 X55:Z56 X42:Z43 X29:Z30 X16:Z17 K55:M56 K42:M43" xr:uid="{946E7909-C8B3-4AD4-BD34-B0C5B9AA3619}">
      <formula1>$BP$3:$BP$6</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020FB-EDC6-40D5-92B1-B9CFA9D5B8E6}">
  <dimension ref="A1:O34"/>
  <sheetViews>
    <sheetView workbookViewId="0">
      <selection activeCell="C16" sqref="C16:D16"/>
    </sheetView>
  </sheetViews>
  <sheetFormatPr defaultRowHeight="15" x14ac:dyDescent="0.25"/>
  <cols>
    <col min="1" max="1" width="21.42578125" style="48" bestFit="1" customWidth="1"/>
    <col min="2" max="2" width="32.28515625" style="48" bestFit="1" customWidth="1"/>
    <col min="3" max="3" width="12.7109375" style="48" bestFit="1" customWidth="1"/>
    <col min="4" max="4" width="5.42578125" style="48" bestFit="1" customWidth="1"/>
    <col min="5" max="5" width="5.7109375" style="48" bestFit="1" customWidth="1"/>
    <col min="6" max="6" width="9" style="48" bestFit="1" customWidth="1"/>
    <col min="7" max="7" width="6.85546875" style="48" bestFit="1" customWidth="1"/>
    <col min="8" max="8" width="22.140625" style="48" bestFit="1" customWidth="1"/>
    <col min="9" max="9" width="9.42578125" style="48" bestFit="1" customWidth="1"/>
    <col min="10" max="10" width="23.140625" style="48" bestFit="1" customWidth="1"/>
    <col min="11" max="11" width="13.5703125" style="48" bestFit="1" customWidth="1"/>
    <col min="12" max="12" width="11.7109375" style="48" bestFit="1" customWidth="1"/>
    <col min="13" max="15" width="6.28515625" style="48" bestFit="1" customWidth="1"/>
    <col min="16" max="16384" width="9.140625" style="48"/>
  </cols>
  <sheetData>
    <row r="1" spans="1:15" ht="15" customHeight="1" x14ac:dyDescent="0.25">
      <c r="A1" s="41"/>
      <c r="B1" s="214" t="s">
        <v>0</v>
      </c>
      <c r="C1" s="214"/>
      <c r="D1" s="214"/>
      <c r="E1" s="214"/>
      <c r="F1" s="214"/>
    </row>
    <row r="2" spans="1:15" ht="15" customHeight="1" x14ac:dyDescent="0.25">
      <c r="A2" s="41"/>
      <c r="B2" s="214"/>
      <c r="C2" s="214"/>
      <c r="D2" s="214"/>
      <c r="E2" s="214"/>
      <c r="F2" s="214"/>
    </row>
    <row r="3" spans="1:15" ht="15" customHeight="1" x14ac:dyDescent="0.25">
      <c r="A3" s="41"/>
      <c r="B3" s="214"/>
      <c r="C3" s="214"/>
      <c r="D3" s="214"/>
      <c r="E3" s="214"/>
      <c r="F3" s="214"/>
    </row>
    <row r="4" spans="1:15" ht="15" customHeight="1" x14ac:dyDescent="0.25">
      <c r="A4" s="41"/>
      <c r="B4" s="214"/>
      <c r="C4" s="214"/>
      <c r="D4" s="214"/>
      <c r="E4" s="214"/>
      <c r="F4" s="214"/>
    </row>
    <row r="5" spans="1:15" ht="27" customHeight="1" x14ac:dyDescent="0.25">
      <c r="A5" s="39"/>
      <c r="B5" s="39"/>
      <c r="C5" s="39"/>
      <c r="D5" s="39"/>
      <c r="E5" s="39"/>
      <c r="F5" s="39"/>
      <c r="M5" s="170" t="s">
        <v>108</v>
      </c>
      <c r="N5" s="170"/>
      <c r="O5" s="170"/>
    </row>
    <row r="6" spans="1:15" ht="30" x14ac:dyDescent="0.25">
      <c r="A6" s="58" t="s">
        <v>93</v>
      </c>
      <c r="B6" s="58" t="s">
        <v>94</v>
      </c>
      <c r="C6" s="58" t="s">
        <v>95</v>
      </c>
      <c r="D6" s="58" t="s">
        <v>96</v>
      </c>
      <c r="E6" s="58" t="s">
        <v>97</v>
      </c>
      <c r="F6" s="58" t="s">
        <v>98</v>
      </c>
      <c r="G6" s="58" t="s">
        <v>99</v>
      </c>
      <c r="H6" s="58" t="s">
        <v>100</v>
      </c>
      <c r="I6" s="58" t="s">
        <v>101</v>
      </c>
      <c r="J6" s="58" t="s">
        <v>102</v>
      </c>
      <c r="K6" s="58" t="s">
        <v>103</v>
      </c>
      <c r="L6" s="58" t="s">
        <v>104</v>
      </c>
      <c r="M6" s="59" t="s">
        <v>105</v>
      </c>
      <c r="N6" s="59" t="s">
        <v>106</v>
      </c>
      <c r="O6" s="59" t="s">
        <v>107</v>
      </c>
    </row>
    <row r="7" spans="1:15" x14ac:dyDescent="0.25">
      <c r="A7"/>
      <c r="B7"/>
      <c r="C7"/>
      <c r="D7"/>
      <c r="E7"/>
      <c r="F7"/>
      <c r="G7"/>
      <c r="H7"/>
      <c r="I7"/>
      <c r="J7"/>
      <c r="K7"/>
      <c r="L7"/>
      <c r="M7"/>
      <c r="N7"/>
      <c r="O7"/>
    </row>
    <row r="8" spans="1:15" x14ac:dyDescent="0.25">
      <c r="A8"/>
      <c r="B8"/>
      <c r="C8"/>
      <c r="D8"/>
      <c r="E8"/>
      <c r="F8"/>
      <c r="G8"/>
      <c r="H8"/>
      <c r="I8"/>
      <c r="J8"/>
      <c r="K8"/>
      <c r="L8"/>
      <c r="M8"/>
      <c r="N8"/>
      <c r="O8"/>
    </row>
    <row r="9" spans="1:15" x14ac:dyDescent="0.25">
      <c r="A9"/>
      <c r="B9"/>
      <c r="C9"/>
      <c r="D9"/>
      <c r="E9"/>
      <c r="F9"/>
      <c r="G9"/>
      <c r="H9"/>
      <c r="I9"/>
      <c r="J9"/>
      <c r="K9"/>
      <c r="L9"/>
      <c r="M9"/>
      <c r="N9"/>
      <c r="O9"/>
    </row>
    <row r="10" spans="1:15" x14ac:dyDescent="0.25">
      <c r="A10"/>
      <c r="B10"/>
      <c r="C10"/>
      <c r="D10"/>
      <c r="E10"/>
      <c r="F10"/>
      <c r="G10"/>
      <c r="H10"/>
      <c r="I10"/>
      <c r="J10"/>
      <c r="K10"/>
      <c r="L10"/>
      <c r="M10"/>
      <c r="N10"/>
      <c r="O10"/>
    </row>
    <row r="11" spans="1:15" x14ac:dyDescent="0.25">
      <c r="A11"/>
      <c r="B11"/>
      <c r="C11"/>
      <c r="D11"/>
      <c r="E11"/>
      <c r="F11"/>
      <c r="G11"/>
      <c r="H11"/>
      <c r="I11"/>
      <c r="J11"/>
      <c r="K11"/>
      <c r="L11"/>
      <c r="M11"/>
      <c r="N11"/>
      <c r="O11"/>
    </row>
    <row r="12" spans="1:15" x14ac:dyDescent="0.25">
      <c r="A12"/>
      <c r="B12"/>
      <c r="C12"/>
      <c r="D12"/>
      <c r="E12"/>
      <c r="F12"/>
      <c r="G12"/>
      <c r="H12"/>
      <c r="I12"/>
      <c r="J12"/>
      <c r="K12"/>
      <c r="L12"/>
      <c r="M12"/>
      <c r="N12"/>
      <c r="O12"/>
    </row>
    <row r="13" spans="1:15" x14ac:dyDescent="0.25">
      <c r="A13"/>
      <c r="B13"/>
      <c r="C13"/>
      <c r="D13"/>
      <c r="E13"/>
      <c r="F13"/>
      <c r="G13"/>
      <c r="H13"/>
      <c r="I13"/>
      <c r="J13"/>
      <c r="K13"/>
      <c r="L13"/>
      <c r="M13"/>
      <c r="N13"/>
      <c r="O13"/>
    </row>
    <row r="14" spans="1:15" x14ac:dyDescent="0.25">
      <c r="A14"/>
      <c r="B14"/>
      <c r="C14"/>
      <c r="D14"/>
      <c r="E14"/>
      <c r="F14"/>
      <c r="G14"/>
      <c r="H14"/>
      <c r="I14"/>
      <c r="J14"/>
      <c r="K14"/>
      <c r="L14"/>
      <c r="M14"/>
      <c r="N14"/>
      <c r="O14"/>
    </row>
    <row r="15" spans="1:15" x14ac:dyDescent="0.25">
      <c r="A15"/>
      <c r="B15"/>
      <c r="C15"/>
      <c r="D15"/>
      <c r="E15"/>
      <c r="F15"/>
      <c r="G15"/>
      <c r="H15"/>
      <c r="I15"/>
      <c r="J15"/>
      <c r="K15"/>
      <c r="L15"/>
      <c r="M15"/>
      <c r="N15"/>
      <c r="O15"/>
    </row>
    <row r="16" spans="1:15" x14ac:dyDescent="0.25">
      <c r="A16"/>
      <c r="B16"/>
      <c r="C16"/>
      <c r="D16"/>
      <c r="E16"/>
      <c r="F16"/>
      <c r="G16"/>
      <c r="H16"/>
      <c r="I16"/>
      <c r="J16"/>
      <c r="K16"/>
      <c r="L16"/>
      <c r="M16"/>
      <c r="N16"/>
      <c r="O16"/>
    </row>
    <row r="17" spans="1:15" x14ac:dyDescent="0.25">
      <c r="A17"/>
      <c r="B17"/>
      <c r="C17"/>
      <c r="D17"/>
      <c r="E17"/>
      <c r="F17"/>
      <c r="G17"/>
      <c r="H17"/>
      <c r="I17"/>
      <c r="J17"/>
      <c r="K17"/>
      <c r="L17"/>
      <c r="M17"/>
      <c r="N17"/>
      <c r="O17"/>
    </row>
    <row r="18" spans="1:15" x14ac:dyDescent="0.25">
      <c r="A18"/>
      <c r="B18"/>
      <c r="C18"/>
      <c r="D18"/>
      <c r="E18"/>
      <c r="F18"/>
      <c r="G18"/>
      <c r="H18"/>
      <c r="I18"/>
      <c r="J18"/>
      <c r="K18"/>
      <c r="L18"/>
      <c r="M18"/>
      <c r="N18"/>
      <c r="O18"/>
    </row>
    <row r="19" spans="1:15" x14ac:dyDescent="0.25">
      <c r="A19"/>
      <c r="B19"/>
      <c r="C19"/>
      <c r="D19"/>
      <c r="E19"/>
      <c r="F19"/>
      <c r="G19"/>
      <c r="H19"/>
      <c r="I19"/>
      <c r="J19"/>
      <c r="K19"/>
      <c r="L19"/>
      <c r="M19"/>
      <c r="N19"/>
      <c r="O19"/>
    </row>
    <row r="20" spans="1:15" x14ac:dyDescent="0.25">
      <c r="A20"/>
      <c r="B20"/>
      <c r="C20"/>
      <c r="D20"/>
      <c r="E20"/>
      <c r="F20"/>
      <c r="G20"/>
      <c r="H20"/>
      <c r="I20"/>
      <c r="J20"/>
      <c r="K20"/>
      <c r="L20"/>
      <c r="M20"/>
      <c r="N20"/>
      <c r="O20"/>
    </row>
    <row r="21" spans="1:15" x14ac:dyDescent="0.25">
      <c r="A21"/>
      <c r="B21"/>
      <c r="C21"/>
      <c r="D21"/>
      <c r="E21"/>
      <c r="F21"/>
      <c r="G21"/>
      <c r="H21"/>
      <c r="I21"/>
      <c r="J21"/>
      <c r="K21"/>
      <c r="L21"/>
      <c r="M21"/>
      <c r="N21"/>
      <c r="O21"/>
    </row>
    <row r="22" spans="1:15" x14ac:dyDescent="0.25">
      <c r="A22"/>
      <c r="B22"/>
      <c r="C22"/>
      <c r="D22"/>
      <c r="E22"/>
      <c r="F22"/>
      <c r="G22"/>
      <c r="H22"/>
      <c r="I22"/>
      <c r="J22"/>
      <c r="K22"/>
      <c r="L22"/>
      <c r="M22"/>
      <c r="N22"/>
      <c r="O22"/>
    </row>
    <row r="23" spans="1:15" x14ac:dyDescent="0.25">
      <c r="A23"/>
      <c r="B23"/>
      <c r="C23"/>
      <c r="D23"/>
      <c r="E23"/>
      <c r="F23"/>
      <c r="G23"/>
      <c r="H23"/>
      <c r="I23"/>
      <c r="J23"/>
      <c r="K23"/>
      <c r="L23"/>
      <c r="M23"/>
      <c r="N23"/>
      <c r="O23"/>
    </row>
    <row r="24" spans="1:15" x14ac:dyDescent="0.25">
      <c r="A24"/>
      <c r="B24"/>
      <c r="C24"/>
      <c r="D24"/>
      <c r="E24"/>
      <c r="F24"/>
      <c r="G24"/>
      <c r="H24"/>
      <c r="I24"/>
      <c r="J24"/>
      <c r="K24"/>
      <c r="L24"/>
      <c r="M24"/>
      <c r="N24"/>
      <c r="O24"/>
    </row>
    <row r="25" spans="1:15" x14ac:dyDescent="0.25">
      <c r="A25"/>
      <c r="B25"/>
      <c r="C25"/>
      <c r="D25"/>
      <c r="E25"/>
      <c r="F25"/>
      <c r="G25"/>
      <c r="H25"/>
      <c r="I25"/>
      <c r="J25"/>
      <c r="K25"/>
      <c r="L25"/>
      <c r="M25"/>
      <c r="N25"/>
      <c r="O25"/>
    </row>
    <row r="26" spans="1:15" x14ac:dyDescent="0.25">
      <c r="A26"/>
      <c r="B26"/>
      <c r="C26"/>
      <c r="D26"/>
      <c r="E26"/>
      <c r="F26"/>
      <c r="G26"/>
      <c r="H26"/>
      <c r="I26"/>
      <c r="J26"/>
      <c r="K26"/>
      <c r="L26"/>
      <c r="M26"/>
      <c r="N26"/>
      <c r="O26"/>
    </row>
    <row r="27" spans="1:15" x14ac:dyDescent="0.25">
      <c r="A27"/>
      <c r="B27"/>
      <c r="C27"/>
      <c r="D27"/>
      <c r="E27"/>
      <c r="F27"/>
      <c r="G27"/>
      <c r="H27"/>
      <c r="I27"/>
      <c r="J27"/>
      <c r="K27"/>
      <c r="L27"/>
      <c r="M27"/>
      <c r="N27"/>
      <c r="O27"/>
    </row>
    <row r="28" spans="1:15" x14ac:dyDescent="0.25">
      <c r="A28"/>
      <c r="B28"/>
      <c r="C28"/>
      <c r="D28"/>
      <c r="E28"/>
      <c r="F28"/>
      <c r="G28"/>
      <c r="H28"/>
      <c r="I28"/>
      <c r="J28"/>
      <c r="K28"/>
      <c r="L28"/>
      <c r="M28"/>
      <c r="N28"/>
      <c r="O28"/>
    </row>
    <row r="29" spans="1:15" x14ac:dyDescent="0.25">
      <c r="A29"/>
      <c r="B29"/>
      <c r="C29"/>
      <c r="D29"/>
      <c r="E29"/>
      <c r="F29"/>
      <c r="G29"/>
      <c r="H29"/>
      <c r="I29"/>
      <c r="J29"/>
      <c r="K29"/>
      <c r="L29"/>
      <c r="M29"/>
      <c r="N29"/>
      <c r="O29"/>
    </row>
    <row r="30" spans="1:15" x14ac:dyDescent="0.25">
      <c r="A30"/>
      <c r="B30"/>
      <c r="C30"/>
      <c r="D30"/>
      <c r="E30"/>
      <c r="F30"/>
      <c r="G30"/>
      <c r="H30"/>
      <c r="I30"/>
      <c r="J30"/>
      <c r="K30"/>
      <c r="L30"/>
      <c r="M30"/>
      <c r="N30"/>
      <c r="O30"/>
    </row>
    <row r="31" spans="1:15" x14ac:dyDescent="0.25">
      <c r="A31"/>
      <c r="B31"/>
      <c r="C31"/>
      <c r="D31"/>
      <c r="E31"/>
      <c r="F31"/>
      <c r="G31"/>
      <c r="H31"/>
      <c r="I31"/>
      <c r="J31"/>
      <c r="K31"/>
      <c r="L31"/>
      <c r="M31"/>
      <c r="N31"/>
      <c r="O31"/>
    </row>
    <row r="32" spans="1:15" x14ac:dyDescent="0.25">
      <c r="A32"/>
      <c r="B32"/>
      <c r="C32"/>
      <c r="D32"/>
      <c r="E32"/>
      <c r="F32"/>
      <c r="G32"/>
      <c r="H32"/>
      <c r="I32"/>
      <c r="J32"/>
      <c r="K32"/>
      <c r="L32"/>
      <c r="M32"/>
      <c r="N32"/>
      <c r="O32"/>
    </row>
    <row r="33" spans="1:15" x14ac:dyDescent="0.25">
      <c r="A33"/>
      <c r="B33"/>
      <c r="C33"/>
      <c r="D33"/>
      <c r="E33"/>
      <c r="F33"/>
      <c r="G33"/>
      <c r="H33"/>
      <c r="I33"/>
      <c r="J33"/>
      <c r="K33"/>
      <c r="L33"/>
      <c r="M33"/>
      <c r="N33"/>
      <c r="O33"/>
    </row>
    <row r="34" spans="1:15" x14ac:dyDescent="0.25">
      <c r="A34"/>
      <c r="B34"/>
      <c r="C34"/>
      <c r="D34"/>
      <c r="E34"/>
      <c r="F34"/>
      <c r="G34"/>
      <c r="H34"/>
      <c r="I34"/>
      <c r="J34"/>
      <c r="K34"/>
      <c r="L34"/>
      <c r="M34"/>
      <c r="N34"/>
      <c r="O34"/>
    </row>
  </sheetData>
  <mergeCells count="2">
    <mergeCell ref="M5:O5"/>
    <mergeCell ref="B1:F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1E0D2-833A-4D4A-A0CB-DDA4C7E9F3EA}">
  <sheetPr>
    <tabColor theme="0"/>
    <pageSetUpPr fitToPage="1"/>
  </sheetPr>
  <dimension ref="B1:BB71"/>
  <sheetViews>
    <sheetView zoomScale="70" zoomScaleNormal="70" workbookViewId="0">
      <pane xSplit="2" ySplit="10" topLeftCell="C11" activePane="bottomRight" state="frozen"/>
      <selection pane="topRight" activeCell="C1" sqref="C1"/>
      <selection pane="bottomLeft" activeCell="A12" sqref="A12"/>
      <selection pane="bottomRight" activeCell="B1" sqref="B1:F4"/>
    </sheetView>
  </sheetViews>
  <sheetFormatPr defaultRowHeight="15" x14ac:dyDescent="0.25"/>
  <cols>
    <col min="1" max="1" width="20.42578125" style="61" customWidth="1"/>
    <col min="2" max="2" width="27.5703125" style="61" customWidth="1"/>
    <col min="3" max="54" width="12.5703125" style="61" customWidth="1"/>
    <col min="55" max="16384" width="9.140625" style="61"/>
  </cols>
  <sheetData>
    <row r="1" spans="2:54" x14ac:dyDescent="0.25">
      <c r="B1" s="204" t="s">
        <v>109</v>
      </c>
      <c r="C1" s="204"/>
      <c r="D1" s="204"/>
      <c r="E1" s="204"/>
      <c r="F1" s="204"/>
    </row>
    <row r="2" spans="2:54" x14ac:dyDescent="0.25">
      <c r="B2" s="204"/>
      <c r="C2" s="204"/>
      <c r="D2" s="204"/>
      <c r="E2" s="204"/>
      <c r="F2" s="204"/>
    </row>
    <row r="3" spans="2:54" x14ac:dyDescent="0.25">
      <c r="B3" s="204"/>
      <c r="C3" s="204"/>
      <c r="D3" s="204"/>
      <c r="E3" s="204"/>
      <c r="F3" s="204"/>
    </row>
    <row r="4" spans="2:54" x14ac:dyDescent="0.25">
      <c r="B4" s="204"/>
      <c r="C4" s="204"/>
      <c r="D4" s="204"/>
      <c r="E4" s="204"/>
      <c r="F4" s="204"/>
    </row>
    <row r="5" spans="2:54" s="60" customFormat="1" x14ac:dyDescent="0.25"/>
    <row r="7" spans="2:54" x14ac:dyDescent="0.25">
      <c r="C7" s="236" t="s">
        <v>110</v>
      </c>
      <c r="D7" s="237"/>
      <c r="E7" s="238"/>
      <c r="F7" s="230" t="s">
        <v>111</v>
      </c>
      <c r="G7" s="231"/>
      <c r="H7" s="231"/>
      <c r="I7" s="232"/>
      <c r="J7" s="233" t="s">
        <v>112</v>
      </c>
      <c r="K7" s="234"/>
      <c r="L7" s="234"/>
      <c r="M7" s="234"/>
      <c r="N7" s="235"/>
      <c r="O7" s="236" t="s">
        <v>113</v>
      </c>
      <c r="P7" s="237"/>
      <c r="Q7" s="237"/>
      <c r="R7" s="238"/>
      <c r="S7" s="230" t="s">
        <v>114</v>
      </c>
      <c r="T7" s="231"/>
      <c r="U7" s="231"/>
      <c r="V7" s="232"/>
      <c r="W7" s="233" t="s">
        <v>115</v>
      </c>
      <c r="X7" s="234"/>
      <c r="Y7" s="234"/>
      <c r="Z7" s="235"/>
      <c r="AA7" s="236" t="s">
        <v>116</v>
      </c>
      <c r="AB7" s="237"/>
      <c r="AC7" s="237"/>
      <c r="AD7" s="238"/>
      <c r="AE7" s="230" t="s">
        <v>117</v>
      </c>
      <c r="AF7" s="231"/>
      <c r="AG7" s="231"/>
      <c r="AH7" s="232"/>
      <c r="AI7" s="233" t="s">
        <v>118</v>
      </c>
      <c r="AJ7" s="234"/>
      <c r="AK7" s="234"/>
      <c r="AL7" s="235"/>
      <c r="AM7" s="236" t="s">
        <v>119</v>
      </c>
      <c r="AN7" s="237"/>
      <c r="AO7" s="237"/>
      <c r="AP7" s="238"/>
      <c r="AQ7" s="230" t="s">
        <v>120</v>
      </c>
      <c r="AR7" s="231"/>
      <c r="AS7" s="231"/>
      <c r="AT7" s="232"/>
      <c r="AU7" s="233" t="s">
        <v>121</v>
      </c>
      <c r="AV7" s="234"/>
      <c r="AW7" s="234"/>
      <c r="AX7" s="235"/>
      <c r="AY7" s="236" t="s">
        <v>122</v>
      </c>
      <c r="AZ7" s="237"/>
      <c r="BA7" s="237"/>
      <c r="BB7" s="238"/>
    </row>
    <row r="8" spans="2:54" s="62" customFormat="1" x14ac:dyDescent="0.25">
      <c r="C8" s="63" t="s">
        <v>123</v>
      </c>
      <c r="D8" s="63" t="s">
        <v>124</v>
      </c>
      <c r="E8" s="63" t="s">
        <v>125</v>
      </c>
      <c r="F8" s="63" t="s">
        <v>126</v>
      </c>
      <c r="G8" s="63" t="s">
        <v>127</v>
      </c>
      <c r="H8" s="63" t="s">
        <v>128</v>
      </c>
      <c r="I8" s="63" t="s">
        <v>129</v>
      </c>
      <c r="J8" s="63" t="s">
        <v>130</v>
      </c>
      <c r="K8" s="64" t="s">
        <v>131</v>
      </c>
      <c r="L8" s="64" t="s">
        <v>132</v>
      </c>
      <c r="M8" s="64" t="s">
        <v>133</v>
      </c>
      <c r="N8" s="64" t="s">
        <v>134</v>
      </c>
      <c r="O8" s="64" t="s">
        <v>135</v>
      </c>
      <c r="P8" s="64" t="s">
        <v>136</v>
      </c>
      <c r="Q8" s="64" t="s">
        <v>137</v>
      </c>
      <c r="R8" s="64" t="s">
        <v>138</v>
      </c>
      <c r="S8" s="64" t="s">
        <v>139</v>
      </c>
      <c r="T8" s="64" t="s">
        <v>140</v>
      </c>
      <c r="U8" s="64" t="s">
        <v>141</v>
      </c>
      <c r="V8" s="64" t="s">
        <v>142</v>
      </c>
      <c r="W8" s="64" t="s">
        <v>143</v>
      </c>
      <c r="X8" s="64" t="s">
        <v>144</v>
      </c>
      <c r="Y8" s="64" t="s">
        <v>145</v>
      </c>
      <c r="Z8" s="64" t="s">
        <v>146</v>
      </c>
      <c r="AA8" s="64" t="s">
        <v>147</v>
      </c>
      <c r="AB8" s="64" t="s">
        <v>148</v>
      </c>
      <c r="AC8" s="64" t="s">
        <v>149</v>
      </c>
      <c r="AD8" s="64" t="s">
        <v>150</v>
      </c>
      <c r="AE8" s="64" t="s">
        <v>151</v>
      </c>
      <c r="AF8" s="64" t="s">
        <v>152</v>
      </c>
      <c r="AG8" s="64" t="s">
        <v>153</v>
      </c>
      <c r="AH8" s="64" t="s">
        <v>154</v>
      </c>
      <c r="AI8" s="64" t="s">
        <v>155</v>
      </c>
      <c r="AJ8" s="64" t="s">
        <v>156</v>
      </c>
      <c r="AK8" s="64" t="s">
        <v>157</v>
      </c>
      <c r="AL8" s="64" t="s">
        <v>158</v>
      </c>
      <c r="AM8" s="64" t="s">
        <v>159</v>
      </c>
      <c r="AN8" s="64" t="s">
        <v>160</v>
      </c>
      <c r="AO8" s="64" t="s">
        <v>161</v>
      </c>
      <c r="AP8" s="64" t="s">
        <v>162</v>
      </c>
      <c r="AQ8" s="64" t="s">
        <v>163</v>
      </c>
      <c r="AR8" s="64" t="s">
        <v>164</v>
      </c>
      <c r="AS8" s="64" t="s">
        <v>165</v>
      </c>
      <c r="AT8" s="64" t="s">
        <v>166</v>
      </c>
      <c r="AU8" s="64" t="s">
        <v>167</v>
      </c>
      <c r="AV8" s="64" t="s">
        <v>168</v>
      </c>
      <c r="AW8" s="64" t="s">
        <v>169</v>
      </c>
      <c r="AX8" s="64" t="s">
        <v>170</v>
      </c>
      <c r="AY8" s="64" t="s">
        <v>171</v>
      </c>
      <c r="AZ8" s="64" t="s">
        <v>172</v>
      </c>
      <c r="BA8" s="64" t="s">
        <v>173</v>
      </c>
      <c r="BB8" s="64" t="s">
        <v>174</v>
      </c>
    </row>
    <row r="9" spans="2:54" s="62" customFormat="1" ht="30" x14ac:dyDescent="0.25">
      <c r="B9" s="65" t="s">
        <v>175</v>
      </c>
      <c r="C9" s="66">
        <v>46393</v>
      </c>
      <c r="D9" s="67">
        <f t="shared" ref="D9:S10" si="0">C9+7</f>
        <v>46400</v>
      </c>
      <c r="E9" s="67">
        <f t="shared" si="0"/>
        <v>46407</v>
      </c>
      <c r="F9" s="67">
        <f t="shared" si="0"/>
        <v>46414</v>
      </c>
      <c r="G9" s="67">
        <f t="shared" si="0"/>
        <v>46421</v>
      </c>
      <c r="H9" s="67">
        <f t="shared" si="0"/>
        <v>46428</v>
      </c>
      <c r="I9" s="67">
        <f t="shared" si="0"/>
        <v>46435</v>
      </c>
      <c r="J9" s="67">
        <f t="shared" si="0"/>
        <v>46442</v>
      </c>
      <c r="K9" s="67">
        <f t="shared" si="0"/>
        <v>46449</v>
      </c>
      <c r="L9" s="67">
        <f t="shared" si="0"/>
        <v>46456</v>
      </c>
      <c r="M9" s="67">
        <f t="shared" si="0"/>
        <v>46463</v>
      </c>
      <c r="N9" s="67">
        <f t="shared" si="0"/>
        <v>46470</v>
      </c>
      <c r="O9" s="67">
        <f t="shared" si="0"/>
        <v>46477</v>
      </c>
      <c r="P9" s="67">
        <f t="shared" si="0"/>
        <v>46484</v>
      </c>
      <c r="Q9" s="67">
        <f t="shared" si="0"/>
        <v>46491</v>
      </c>
      <c r="R9" s="67">
        <f t="shared" si="0"/>
        <v>46498</v>
      </c>
      <c r="S9" s="67">
        <f t="shared" si="0"/>
        <v>46505</v>
      </c>
      <c r="T9" s="67">
        <f t="shared" ref="T9:AI10" si="1">S9+7</f>
        <v>46512</v>
      </c>
      <c r="U9" s="67">
        <f t="shared" si="1"/>
        <v>46519</v>
      </c>
      <c r="V9" s="67">
        <f t="shared" si="1"/>
        <v>46526</v>
      </c>
      <c r="W9" s="67">
        <f t="shared" si="1"/>
        <v>46533</v>
      </c>
      <c r="X9" s="67">
        <f t="shared" si="1"/>
        <v>46540</v>
      </c>
      <c r="Y9" s="67">
        <f t="shared" si="1"/>
        <v>46547</v>
      </c>
      <c r="Z9" s="67">
        <f t="shared" si="1"/>
        <v>46554</v>
      </c>
      <c r="AA9" s="67">
        <f t="shared" si="1"/>
        <v>46561</v>
      </c>
      <c r="AB9" s="67">
        <f t="shared" si="1"/>
        <v>46568</v>
      </c>
      <c r="AC9" s="67">
        <f t="shared" si="1"/>
        <v>46575</v>
      </c>
      <c r="AD9" s="67">
        <f t="shared" si="1"/>
        <v>46582</v>
      </c>
      <c r="AE9" s="67">
        <f t="shared" si="1"/>
        <v>46589</v>
      </c>
      <c r="AF9" s="67">
        <f t="shared" si="1"/>
        <v>46596</v>
      </c>
      <c r="AG9" s="67">
        <f t="shared" si="1"/>
        <v>46603</v>
      </c>
      <c r="AH9" s="67">
        <f t="shared" si="1"/>
        <v>46610</v>
      </c>
      <c r="AI9" s="67">
        <f t="shared" si="1"/>
        <v>46617</v>
      </c>
      <c r="AJ9" s="67">
        <f t="shared" ref="AJ9:AY10" si="2">AI9+7</f>
        <v>46624</v>
      </c>
      <c r="AK9" s="67">
        <f t="shared" si="2"/>
        <v>46631</v>
      </c>
      <c r="AL9" s="67">
        <f t="shared" si="2"/>
        <v>46638</v>
      </c>
      <c r="AM9" s="67">
        <f t="shared" si="2"/>
        <v>46645</v>
      </c>
      <c r="AN9" s="67">
        <f t="shared" si="2"/>
        <v>46652</v>
      </c>
      <c r="AO9" s="67">
        <f t="shared" si="2"/>
        <v>46659</v>
      </c>
      <c r="AP9" s="67">
        <f t="shared" si="2"/>
        <v>46666</v>
      </c>
      <c r="AQ9" s="67">
        <f t="shared" si="2"/>
        <v>46673</v>
      </c>
      <c r="AR9" s="67">
        <f t="shared" si="2"/>
        <v>46680</v>
      </c>
      <c r="AS9" s="67">
        <f t="shared" si="2"/>
        <v>46687</v>
      </c>
      <c r="AT9" s="67">
        <f t="shared" si="2"/>
        <v>46694</v>
      </c>
      <c r="AU9" s="67">
        <f t="shared" si="2"/>
        <v>46701</v>
      </c>
      <c r="AV9" s="67">
        <f t="shared" si="2"/>
        <v>46708</v>
      </c>
      <c r="AW9" s="67">
        <f t="shared" si="2"/>
        <v>46715</v>
      </c>
      <c r="AX9" s="67">
        <f t="shared" si="2"/>
        <v>46722</v>
      </c>
      <c r="AY9" s="67">
        <f t="shared" si="2"/>
        <v>46729</v>
      </c>
      <c r="AZ9" s="67">
        <f t="shared" ref="AZ9:BB10" si="3">AY9+7</f>
        <v>46736</v>
      </c>
      <c r="BA9" s="67">
        <f t="shared" si="3"/>
        <v>46743</v>
      </c>
      <c r="BB9" s="67">
        <f t="shared" si="3"/>
        <v>46750</v>
      </c>
    </row>
    <row r="10" spans="2:54" s="62" customFormat="1" ht="30" x14ac:dyDescent="0.25">
      <c r="B10" s="65" t="s">
        <v>176</v>
      </c>
      <c r="C10" s="66">
        <v>45661</v>
      </c>
      <c r="D10" s="67">
        <f t="shared" si="0"/>
        <v>45668</v>
      </c>
      <c r="E10" s="67">
        <f t="shared" si="0"/>
        <v>45675</v>
      </c>
      <c r="F10" s="67">
        <f t="shared" si="0"/>
        <v>45682</v>
      </c>
      <c r="G10" s="67">
        <f t="shared" si="0"/>
        <v>45689</v>
      </c>
      <c r="H10" s="67">
        <f t="shared" si="0"/>
        <v>45696</v>
      </c>
      <c r="I10" s="67">
        <f t="shared" si="0"/>
        <v>45703</v>
      </c>
      <c r="J10" s="67">
        <f t="shared" si="0"/>
        <v>45710</v>
      </c>
      <c r="K10" s="67">
        <f t="shared" si="0"/>
        <v>45717</v>
      </c>
      <c r="L10" s="67">
        <f t="shared" si="0"/>
        <v>45724</v>
      </c>
      <c r="M10" s="67">
        <f t="shared" si="0"/>
        <v>45731</v>
      </c>
      <c r="N10" s="67">
        <f t="shared" si="0"/>
        <v>45738</v>
      </c>
      <c r="O10" s="67">
        <f t="shared" si="0"/>
        <v>45745</v>
      </c>
      <c r="P10" s="67">
        <f t="shared" si="0"/>
        <v>45752</v>
      </c>
      <c r="Q10" s="67">
        <f t="shared" si="0"/>
        <v>45759</v>
      </c>
      <c r="R10" s="67">
        <f t="shared" si="0"/>
        <v>45766</v>
      </c>
      <c r="S10" s="67">
        <f t="shared" si="0"/>
        <v>45773</v>
      </c>
      <c r="T10" s="67">
        <f t="shared" si="1"/>
        <v>45780</v>
      </c>
      <c r="U10" s="67">
        <f t="shared" si="1"/>
        <v>45787</v>
      </c>
      <c r="V10" s="67">
        <f t="shared" si="1"/>
        <v>45794</v>
      </c>
      <c r="W10" s="67">
        <f t="shared" si="1"/>
        <v>45801</v>
      </c>
      <c r="X10" s="67">
        <f t="shared" si="1"/>
        <v>45808</v>
      </c>
      <c r="Y10" s="67">
        <f t="shared" si="1"/>
        <v>45815</v>
      </c>
      <c r="Z10" s="67">
        <f t="shared" si="1"/>
        <v>45822</v>
      </c>
      <c r="AA10" s="67">
        <f t="shared" si="1"/>
        <v>45829</v>
      </c>
      <c r="AB10" s="67">
        <f t="shared" si="1"/>
        <v>45836</v>
      </c>
      <c r="AC10" s="67">
        <f t="shared" si="1"/>
        <v>45843</v>
      </c>
      <c r="AD10" s="67">
        <f t="shared" si="1"/>
        <v>45850</v>
      </c>
      <c r="AE10" s="67">
        <f t="shared" si="1"/>
        <v>45857</v>
      </c>
      <c r="AF10" s="67">
        <f t="shared" si="1"/>
        <v>45864</v>
      </c>
      <c r="AG10" s="67">
        <f t="shared" si="1"/>
        <v>45871</v>
      </c>
      <c r="AH10" s="67">
        <f t="shared" si="1"/>
        <v>45878</v>
      </c>
      <c r="AI10" s="67">
        <f t="shared" si="1"/>
        <v>45885</v>
      </c>
      <c r="AJ10" s="67">
        <f t="shared" si="2"/>
        <v>45892</v>
      </c>
      <c r="AK10" s="67">
        <f t="shared" si="2"/>
        <v>45899</v>
      </c>
      <c r="AL10" s="67">
        <f t="shared" si="2"/>
        <v>45906</v>
      </c>
      <c r="AM10" s="67">
        <f t="shared" si="2"/>
        <v>45913</v>
      </c>
      <c r="AN10" s="67">
        <f t="shared" si="2"/>
        <v>45920</v>
      </c>
      <c r="AO10" s="67">
        <f t="shared" si="2"/>
        <v>45927</v>
      </c>
      <c r="AP10" s="67">
        <f t="shared" si="2"/>
        <v>45934</v>
      </c>
      <c r="AQ10" s="67">
        <f t="shared" si="2"/>
        <v>45941</v>
      </c>
      <c r="AR10" s="67">
        <f t="shared" si="2"/>
        <v>45948</v>
      </c>
      <c r="AS10" s="67">
        <f t="shared" si="2"/>
        <v>45955</v>
      </c>
      <c r="AT10" s="67">
        <f t="shared" si="2"/>
        <v>45962</v>
      </c>
      <c r="AU10" s="67">
        <f t="shared" si="2"/>
        <v>45969</v>
      </c>
      <c r="AV10" s="67">
        <f t="shared" si="2"/>
        <v>45976</v>
      </c>
      <c r="AW10" s="67">
        <f t="shared" si="2"/>
        <v>45983</v>
      </c>
      <c r="AX10" s="67">
        <f t="shared" si="2"/>
        <v>45990</v>
      </c>
      <c r="AY10" s="67">
        <f t="shared" si="2"/>
        <v>45997</v>
      </c>
      <c r="AZ10" s="67">
        <f t="shared" si="3"/>
        <v>46004</v>
      </c>
      <c r="BA10" s="67">
        <f t="shared" si="3"/>
        <v>46011</v>
      </c>
      <c r="BB10" s="67">
        <f t="shared" si="3"/>
        <v>46018</v>
      </c>
    </row>
    <row r="12" spans="2:54" ht="105" x14ac:dyDescent="0.25">
      <c r="B12" s="221" t="s">
        <v>177</v>
      </c>
      <c r="C12" s="239" t="s">
        <v>178</v>
      </c>
      <c r="D12" s="240"/>
      <c r="E12" s="241"/>
      <c r="F12" s="68"/>
      <c r="G12" s="68" t="s">
        <v>179</v>
      </c>
      <c r="H12" s="69" t="s">
        <v>180</v>
      </c>
      <c r="I12" s="245"/>
      <c r="J12" s="246"/>
      <c r="K12" s="69" t="s">
        <v>181</v>
      </c>
      <c r="L12" s="70" t="s">
        <v>182</v>
      </c>
      <c r="M12" s="239" t="s">
        <v>183</v>
      </c>
      <c r="N12" s="69" t="s">
        <v>184</v>
      </c>
      <c r="O12" s="71"/>
      <c r="P12" s="72"/>
      <c r="Q12" s="69" t="s">
        <v>185</v>
      </c>
      <c r="R12" s="73"/>
      <c r="S12" s="71"/>
      <c r="T12" s="69" t="s">
        <v>186</v>
      </c>
      <c r="U12" s="72"/>
      <c r="V12" s="73"/>
      <c r="W12" s="69" t="s">
        <v>187</v>
      </c>
      <c r="X12" s="72"/>
      <c r="Y12" s="69" t="s">
        <v>188</v>
      </c>
      <c r="Z12" s="69" t="s">
        <v>189</v>
      </c>
      <c r="AA12" s="72"/>
      <c r="AB12" s="73"/>
      <c r="AC12" s="69" t="s">
        <v>190</v>
      </c>
      <c r="AD12" s="73"/>
      <c r="AE12" s="215"/>
      <c r="AF12" s="216"/>
      <c r="AG12" s="216"/>
      <c r="AH12" s="216"/>
      <c r="AI12" s="217"/>
      <c r="AJ12" s="69" t="s">
        <v>191</v>
      </c>
      <c r="AK12" s="245"/>
      <c r="AL12" s="247"/>
      <c r="AM12" s="247"/>
      <c r="AN12" s="247"/>
      <c r="AO12" s="246"/>
      <c r="AP12" s="227" t="s">
        <v>192</v>
      </c>
      <c r="AQ12" s="228"/>
      <c r="AR12" s="228"/>
      <c r="AS12" s="229"/>
      <c r="AT12" s="78" t="s">
        <v>193</v>
      </c>
      <c r="AU12" s="69" t="s">
        <v>194</v>
      </c>
      <c r="AV12" s="215"/>
      <c r="AW12" s="217"/>
      <c r="AX12" s="69" t="s">
        <v>195</v>
      </c>
      <c r="AY12" s="71"/>
      <c r="AZ12" s="72"/>
      <c r="BA12" s="69" t="s">
        <v>196</v>
      </c>
      <c r="BB12" s="78" t="s">
        <v>197</v>
      </c>
    </row>
    <row r="13" spans="2:54" ht="90" x14ac:dyDescent="0.25">
      <c r="B13" s="223"/>
      <c r="C13" s="242"/>
      <c r="D13" s="243"/>
      <c r="E13" s="244"/>
      <c r="F13" s="227" t="s">
        <v>198</v>
      </c>
      <c r="G13" s="228"/>
      <c r="H13" s="228"/>
      <c r="I13" s="228"/>
      <c r="J13" s="228"/>
      <c r="K13" s="228"/>
      <c r="L13" s="229"/>
      <c r="M13" s="242"/>
      <c r="N13" s="79" t="s">
        <v>199</v>
      </c>
      <c r="O13" s="74"/>
      <c r="P13" s="75"/>
      <c r="Q13" s="75"/>
      <c r="R13" s="76"/>
      <c r="S13" s="74"/>
      <c r="T13" s="75"/>
      <c r="U13" s="75"/>
      <c r="V13" s="80" t="s">
        <v>200</v>
      </c>
      <c r="W13" s="74"/>
      <c r="X13" s="75"/>
      <c r="Y13" s="75"/>
      <c r="Z13" s="76"/>
      <c r="AA13" s="81" t="s">
        <v>201</v>
      </c>
      <c r="AB13" s="227" t="s">
        <v>202</v>
      </c>
      <c r="AC13" s="229"/>
      <c r="AD13" s="69" t="s">
        <v>203</v>
      </c>
      <c r="AE13" s="77"/>
      <c r="AF13" s="82"/>
      <c r="AG13" s="82"/>
      <c r="AH13" s="82"/>
      <c r="AI13" s="82"/>
      <c r="AJ13" s="75"/>
      <c r="AK13" s="69" t="s">
        <v>204</v>
      </c>
      <c r="AL13" s="76"/>
      <c r="AM13" s="69" t="s">
        <v>205</v>
      </c>
      <c r="AN13" s="75"/>
      <c r="AO13" s="75"/>
      <c r="AP13" s="227" t="s">
        <v>206</v>
      </c>
      <c r="AQ13" s="228"/>
      <c r="AR13" s="228"/>
      <c r="AS13" s="228"/>
      <c r="AT13" s="228"/>
      <c r="AU13" s="228"/>
      <c r="AV13" s="228"/>
      <c r="AW13" s="68" t="s">
        <v>207</v>
      </c>
      <c r="AX13" s="69" t="s">
        <v>208</v>
      </c>
      <c r="AY13" s="74"/>
      <c r="AZ13" s="75"/>
      <c r="BA13" s="75"/>
      <c r="BB13" s="76"/>
    </row>
    <row r="16" spans="2:54" x14ac:dyDescent="0.25">
      <c r="B16" s="221" t="s">
        <v>210</v>
      </c>
      <c r="C16" s="66"/>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row>
    <row r="17" spans="2:54" x14ac:dyDescent="0.25">
      <c r="B17" s="222"/>
      <c r="C17" s="66"/>
      <c r="D17" s="67"/>
      <c r="E17" s="67"/>
      <c r="F17" s="67"/>
      <c r="G17" s="67"/>
      <c r="H17" s="67"/>
      <c r="I17" s="67"/>
      <c r="J17" s="67"/>
      <c r="K17" s="67"/>
      <c r="L17" s="67"/>
      <c r="M17" s="67"/>
      <c r="N17" s="67"/>
      <c r="O17" s="67"/>
      <c r="P17" s="67"/>
      <c r="Q17" s="67"/>
      <c r="R17" s="67"/>
      <c r="S17" s="67"/>
      <c r="AJ17" s="67"/>
      <c r="AK17" s="67"/>
      <c r="AL17" s="67"/>
      <c r="AM17" s="67"/>
      <c r="AN17" s="67"/>
      <c r="AO17" s="67"/>
      <c r="AP17" s="67"/>
      <c r="AQ17" s="67"/>
      <c r="AR17" s="67"/>
      <c r="AS17" s="67"/>
      <c r="AT17" s="67"/>
      <c r="AU17" s="67"/>
      <c r="AV17" s="67"/>
      <c r="AW17" s="67"/>
      <c r="AX17" s="67"/>
      <c r="AY17" s="67"/>
      <c r="AZ17" s="67"/>
      <c r="BA17" s="67"/>
      <c r="BB17" s="67"/>
    </row>
    <row r="18" spans="2:54" x14ac:dyDescent="0.25">
      <c r="B18" s="222"/>
      <c r="C18" s="66"/>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row>
    <row r="19" spans="2:54" x14ac:dyDescent="0.25">
      <c r="B19" s="222"/>
      <c r="C19" s="66"/>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row>
    <row r="20" spans="2:54" x14ac:dyDescent="0.25">
      <c r="B20" s="222"/>
      <c r="C20" s="66"/>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row>
    <row r="21" spans="2:54" x14ac:dyDescent="0.25">
      <c r="B21" s="222"/>
      <c r="C21" s="66"/>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row>
    <row r="22" spans="2:54" x14ac:dyDescent="0.25">
      <c r="B22" s="223"/>
      <c r="C22" s="66"/>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row>
    <row r="24" spans="2:54" x14ac:dyDescent="0.25">
      <c r="B24" s="224" t="s">
        <v>215</v>
      </c>
      <c r="C24" s="66"/>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row>
    <row r="25" spans="2:54" x14ac:dyDescent="0.25">
      <c r="B25" s="225"/>
      <c r="C25" s="66"/>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row>
    <row r="26" spans="2:54" x14ac:dyDescent="0.25">
      <c r="B26" s="225"/>
      <c r="C26" s="66"/>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row>
    <row r="27" spans="2:54" x14ac:dyDescent="0.25">
      <c r="B27" s="225"/>
      <c r="C27" s="66"/>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row>
    <row r="28" spans="2:54" x14ac:dyDescent="0.25">
      <c r="B28" s="225"/>
      <c r="C28" s="66"/>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row>
    <row r="29" spans="2:54" x14ac:dyDescent="0.25">
      <c r="B29" s="225"/>
      <c r="C29" s="66"/>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row>
    <row r="30" spans="2:54" x14ac:dyDescent="0.25">
      <c r="B30" s="226"/>
      <c r="C30" s="66"/>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row>
    <row r="32" spans="2:54" x14ac:dyDescent="0.25">
      <c r="B32" s="221" t="s">
        <v>209</v>
      </c>
      <c r="C32" s="66"/>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row>
    <row r="33" spans="2:54" x14ac:dyDescent="0.25">
      <c r="B33" s="222"/>
      <c r="C33" s="66"/>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row>
    <row r="34" spans="2:54" x14ac:dyDescent="0.25">
      <c r="B34" s="222"/>
      <c r="C34" s="66"/>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row>
    <row r="35" spans="2:54" x14ac:dyDescent="0.25">
      <c r="B35" s="222"/>
      <c r="C35" s="66"/>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row>
    <row r="36" spans="2:54" x14ac:dyDescent="0.25">
      <c r="B36" s="222"/>
      <c r="C36" s="66"/>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row>
    <row r="37" spans="2:54" x14ac:dyDescent="0.25">
      <c r="B37" s="222"/>
      <c r="C37" s="66"/>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row>
    <row r="38" spans="2:54" x14ac:dyDescent="0.25">
      <c r="B38" s="223"/>
      <c r="C38" s="66"/>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row>
    <row r="40" spans="2:54" x14ac:dyDescent="0.25">
      <c r="B40" s="221" t="s">
        <v>211</v>
      </c>
      <c r="C40" s="218"/>
      <c r="D40" s="219"/>
      <c r="E40" s="220"/>
      <c r="F40" s="218"/>
      <c r="G40" s="219"/>
      <c r="H40" s="219"/>
      <c r="I40" s="220"/>
      <c r="J40" s="215"/>
      <c r="K40" s="216"/>
      <c r="L40" s="216"/>
      <c r="M40" s="216"/>
      <c r="N40" s="217"/>
      <c r="O40" s="215"/>
      <c r="P40" s="216"/>
      <c r="Q40" s="216"/>
      <c r="R40" s="217"/>
      <c r="S40" s="215"/>
      <c r="T40" s="216"/>
      <c r="U40" s="216"/>
      <c r="V40" s="217"/>
      <c r="W40" s="215"/>
      <c r="X40" s="216"/>
      <c r="Y40" s="216"/>
      <c r="Z40" s="217"/>
      <c r="AA40" s="215"/>
      <c r="AB40" s="216"/>
      <c r="AC40" s="216"/>
      <c r="AD40" s="217"/>
      <c r="AE40" s="215"/>
      <c r="AF40" s="216"/>
      <c r="AG40" s="216"/>
      <c r="AH40" s="217"/>
      <c r="AI40" s="215"/>
      <c r="AJ40" s="216"/>
      <c r="AK40" s="216"/>
      <c r="AL40" s="217"/>
      <c r="AM40" s="215"/>
      <c r="AN40" s="216"/>
      <c r="AO40" s="216"/>
      <c r="AP40" s="217"/>
      <c r="AQ40" s="215"/>
      <c r="AR40" s="216"/>
      <c r="AS40" s="216"/>
      <c r="AT40" s="217"/>
      <c r="AU40" s="215"/>
      <c r="AV40" s="216"/>
      <c r="AW40" s="216"/>
      <c r="AX40" s="217"/>
      <c r="AY40" s="215"/>
      <c r="AZ40" s="216"/>
      <c r="BA40" s="216"/>
      <c r="BB40" s="217"/>
    </row>
    <row r="41" spans="2:54" x14ac:dyDescent="0.25">
      <c r="B41" s="222"/>
      <c r="C41" s="218"/>
      <c r="D41" s="219"/>
      <c r="E41" s="220"/>
      <c r="F41" s="218"/>
      <c r="G41" s="219"/>
      <c r="H41" s="219"/>
      <c r="I41" s="220"/>
      <c r="J41" s="215"/>
      <c r="K41" s="216"/>
      <c r="L41" s="216"/>
      <c r="M41" s="216"/>
      <c r="N41" s="217"/>
      <c r="O41" s="215"/>
      <c r="P41" s="216"/>
      <c r="Q41" s="216"/>
      <c r="R41" s="217"/>
      <c r="S41" s="215"/>
      <c r="T41" s="216"/>
      <c r="U41" s="216"/>
      <c r="V41" s="217"/>
      <c r="W41" s="215"/>
      <c r="X41" s="216"/>
      <c r="Y41" s="216"/>
      <c r="Z41" s="217"/>
      <c r="AA41" s="215"/>
      <c r="AB41" s="216"/>
      <c r="AC41" s="216"/>
      <c r="AD41" s="217"/>
      <c r="AE41" s="215"/>
      <c r="AF41" s="216"/>
      <c r="AG41" s="216"/>
      <c r="AH41" s="217"/>
      <c r="AI41" s="215"/>
      <c r="AJ41" s="216"/>
      <c r="AK41" s="216"/>
      <c r="AL41" s="217"/>
      <c r="AM41" s="215"/>
      <c r="AN41" s="216"/>
      <c r="AO41" s="216"/>
      <c r="AP41" s="217"/>
      <c r="AQ41" s="215"/>
      <c r="AR41" s="216"/>
      <c r="AS41" s="216"/>
      <c r="AT41" s="217"/>
      <c r="AU41" s="215"/>
      <c r="AV41" s="216"/>
      <c r="AW41" s="216"/>
      <c r="AX41" s="217"/>
      <c r="AY41" s="215"/>
      <c r="AZ41" s="216"/>
      <c r="BA41" s="216"/>
      <c r="BB41" s="217"/>
    </row>
    <row r="42" spans="2:54" x14ac:dyDescent="0.25">
      <c r="B42" s="222"/>
      <c r="C42" s="218"/>
      <c r="D42" s="219"/>
      <c r="E42" s="220"/>
      <c r="F42" s="218"/>
      <c r="G42" s="219"/>
      <c r="H42" s="219"/>
      <c r="I42" s="220"/>
      <c r="J42" s="215"/>
      <c r="K42" s="216"/>
      <c r="L42" s="216"/>
      <c r="M42" s="216"/>
      <c r="N42" s="217"/>
      <c r="O42" s="215"/>
      <c r="P42" s="216"/>
      <c r="Q42" s="216"/>
      <c r="R42" s="217"/>
      <c r="S42" s="215"/>
      <c r="T42" s="216"/>
      <c r="U42" s="216"/>
      <c r="V42" s="217"/>
      <c r="W42" s="215"/>
      <c r="X42" s="216"/>
      <c r="Y42" s="216"/>
      <c r="Z42" s="217"/>
      <c r="AA42" s="215"/>
      <c r="AB42" s="216"/>
      <c r="AC42" s="216"/>
      <c r="AD42" s="217"/>
      <c r="AE42" s="215"/>
      <c r="AF42" s="216"/>
      <c r="AG42" s="216"/>
      <c r="AH42" s="217"/>
      <c r="AI42" s="215"/>
      <c r="AJ42" s="216"/>
      <c r="AK42" s="216"/>
      <c r="AL42" s="217"/>
      <c r="AM42" s="215"/>
      <c r="AN42" s="216"/>
      <c r="AO42" s="216"/>
      <c r="AP42" s="217"/>
      <c r="AQ42" s="215"/>
      <c r="AR42" s="216"/>
      <c r="AS42" s="216"/>
      <c r="AT42" s="217"/>
      <c r="AU42" s="215"/>
      <c r="AV42" s="216"/>
      <c r="AW42" s="216"/>
      <c r="AX42" s="217"/>
      <c r="AY42" s="215"/>
      <c r="AZ42" s="216"/>
      <c r="BA42" s="216"/>
      <c r="BB42" s="217"/>
    </row>
    <row r="43" spans="2:54" x14ac:dyDescent="0.25">
      <c r="B43" s="222"/>
      <c r="C43" s="218"/>
      <c r="D43" s="219"/>
      <c r="E43" s="220"/>
      <c r="F43" s="218"/>
      <c r="G43" s="219"/>
      <c r="H43" s="219"/>
      <c r="I43" s="220"/>
      <c r="J43" s="215"/>
      <c r="K43" s="216"/>
      <c r="L43" s="216"/>
      <c r="M43" s="216"/>
      <c r="N43" s="217"/>
      <c r="O43" s="215"/>
      <c r="P43" s="216"/>
      <c r="Q43" s="216"/>
      <c r="R43" s="217"/>
      <c r="S43" s="215"/>
      <c r="T43" s="216"/>
      <c r="U43" s="216"/>
      <c r="V43" s="217"/>
      <c r="W43" s="215"/>
      <c r="X43" s="216"/>
      <c r="Y43" s="216"/>
      <c r="Z43" s="217"/>
      <c r="AA43" s="215"/>
      <c r="AB43" s="216"/>
      <c r="AC43" s="216"/>
      <c r="AD43" s="217"/>
      <c r="AE43" s="215"/>
      <c r="AF43" s="216"/>
      <c r="AG43" s="216"/>
      <c r="AH43" s="217"/>
      <c r="AI43" s="215"/>
      <c r="AJ43" s="216"/>
      <c r="AK43" s="216"/>
      <c r="AL43" s="217"/>
      <c r="AM43" s="215"/>
      <c r="AN43" s="216"/>
      <c r="AO43" s="216"/>
      <c r="AP43" s="217"/>
      <c r="AQ43" s="215"/>
      <c r="AR43" s="216"/>
      <c r="AS43" s="216"/>
      <c r="AT43" s="217"/>
      <c r="AU43" s="215"/>
      <c r="AV43" s="216"/>
      <c r="AW43" s="216"/>
      <c r="AX43" s="217"/>
      <c r="AY43" s="215"/>
      <c r="AZ43" s="216"/>
      <c r="BA43" s="216"/>
      <c r="BB43" s="217"/>
    </row>
    <row r="44" spans="2:54" x14ac:dyDescent="0.25">
      <c r="B44" s="222"/>
      <c r="C44" s="218"/>
      <c r="D44" s="219"/>
      <c r="E44" s="220"/>
      <c r="F44" s="218"/>
      <c r="G44" s="219"/>
      <c r="H44" s="219"/>
      <c r="I44" s="220"/>
      <c r="J44" s="215"/>
      <c r="K44" s="216"/>
      <c r="L44" s="216"/>
      <c r="M44" s="216"/>
      <c r="N44" s="217"/>
      <c r="O44" s="215"/>
      <c r="P44" s="216"/>
      <c r="Q44" s="216"/>
      <c r="R44" s="217"/>
      <c r="S44" s="215"/>
      <c r="T44" s="216"/>
      <c r="U44" s="216"/>
      <c r="V44" s="217"/>
      <c r="W44" s="215"/>
      <c r="X44" s="216"/>
      <c r="Y44" s="216"/>
      <c r="Z44" s="217"/>
      <c r="AA44" s="215"/>
      <c r="AB44" s="216"/>
      <c r="AC44" s="216"/>
      <c r="AD44" s="217"/>
      <c r="AE44" s="215"/>
      <c r="AF44" s="216"/>
      <c r="AG44" s="216"/>
      <c r="AH44" s="217"/>
      <c r="AI44" s="215"/>
      <c r="AJ44" s="216"/>
      <c r="AK44" s="216"/>
      <c r="AL44" s="217"/>
      <c r="AM44" s="215"/>
      <c r="AN44" s="216"/>
      <c r="AO44" s="216"/>
      <c r="AP44" s="217"/>
      <c r="AQ44" s="215"/>
      <c r="AR44" s="216"/>
      <c r="AS44" s="216"/>
      <c r="AT44" s="217"/>
      <c r="AU44" s="215"/>
      <c r="AV44" s="216"/>
      <c r="AW44" s="216"/>
      <c r="AX44" s="217"/>
      <c r="AY44" s="215"/>
      <c r="AZ44" s="216"/>
      <c r="BA44" s="216"/>
      <c r="BB44" s="217"/>
    </row>
    <row r="45" spans="2:54" x14ac:dyDescent="0.25">
      <c r="B45" s="222"/>
      <c r="C45" s="218"/>
      <c r="D45" s="219"/>
      <c r="E45" s="220"/>
      <c r="F45" s="218"/>
      <c r="G45" s="219"/>
      <c r="H45" s="219"/>
      <c r="I45" s="220"/>
      <c r="J45" s="215"/>
      <c r="K45" s="216"/>
      <c r="L45" s="216"/>
      <c r="M45" s="216"/>
      <c r="N45" s="217"/>
      <c r="O45" s="215"/>
      <c r="P45" s="216"/>
      <c r="Q45" s="216"/>
      <c r="R45" s="217"/>
      <c r="S45" s="215"/>
      <c r="T45" s="216"/>
      <c r="U45" s="216"/>
      <c r="V45" s="217"/>
      <c r="W45" s="215"/>
      <c r="X45" s="216"/>
      <c r="Y45" s="216"/>
      <c r="Z45" s="217"/>
      <c r="AA45" s="215"/>
      <c r="AB45" s="216"/>
      <c r="AC45" s="216"/>
      <c r="AD45" s="217"/>
      <c r="AE45" s="215"/>
      <c r="AF45" s="216"/>
      <c r="AG45" s="216"/>
      <c r="AH45" s="217"/>
      <c r="AI45" s="215"/>
      <c r="AJ45" s="216"/>
      <c r="AK45" s="216"/>
      <c r="AL45" s="217"/>
      <c r="AM45" s="215"/>
      <c r="AN45" s="216"/>
      <c r="AO45" s="216"/>
      <c r="AP45" s="217"/>
      <c r="AQ45" s="215"/>
      <c r="AR45" s="216"/>
      <c r="AS45" s="216"/>
      <c r="AT45" s="217"/>
      <c r="AU45" s="215"/>
      <c r="AV45" s="216"/>
      <c r="AW45" s="216"/>
      <c r="AX45" s="217"/>
      <c r="AY45" s="215"/>
      <c r="AZ45" s="216"/>
      <c r="BA45" s="216"/>
      <c r="BB45" s="217"/>
    </row>
    <row r="46" spans="2:54" x14ac:dyDescent="0.25">
      <c r="B46" s="222"/>
      <c r="C46" s="218"/>
      <c r="D46" s="219"/>
      <c r="E46" s="220"/>
      <c r="F46" s="218"/>
      <c r="G46" s="219"/>
      <c r="H46" s="219"/>
      <c r="I46" s="220"/>
      <c r="J46" s="215"/>
      <c r="K46" s="216"/>
      <c r="L46" s="216"/>
      <c r="M46" s="216"/>
      <c r="N46" s="217"/>
      <c r="O46" s="215"/>
      <c r="P46" s="216"/>
      <c r="Q46" s="216"/>
      <c r="R46" s="217"/>
      <c r="S46" s="215"/>
      <c r="T46" s="216"/>
      <c r="U46" s="216"/>
      <c r="V46" s="217"/>
      <c r="W46" s="215"/>
      <c r="X46" s="216"/>
      <c r="Y46" s="216"/>
      <c r="Z46" s="217"/>
      <c r="AA46" s="215"/>
      <c r="AB46" s="216"/>
      <c r="AC46" s="216"/>
      <c r="AD46" s="217"/>
      <c r="AE46" s="215"/>
      <c r="AF46" s="216"/>
      <c r="AG46" s="216"/>
      <c r="AH46" s="217"/>
      <c r="AI46" s="215"/>
      <c r="AJ46" s="216"/>
      <c r="AK46" s="216"/>
      <c r="AL46" s="217"/>
      <c r="AM46" s="215"/>
      <c r="AN46" s="216"/>
      <c r="AO46" s="216"/>
      <c r="AP46" s="217"/>
      <c r="AQ46" s="215"/>
      <c r="AR46" s="216"/>
      <c r="AS46" s="216"/>
      <c r="AT46" s="217"/>
      <c r="AU46" s="215"/>
      <c r="AV46" s="216"/>
      <c r="AW46" s="216"/>
      <c r="AX46" s="217"/>
      <c r="AY46" s="215"/>
      <c r="AZ46" s="216"/>
      <c r="BA46" s="216"/>
      <c r="BB46" s="217"/>
    </row>
    <row r="47" spans="2:54" x14ac:dyDescent="0.25">
      <c r="B47" s="222"/>
      <c r="C47" s="218"/>
      <c r="D47" s="219"/>
      <c r="E47" s="220"/>
      <c r="F47" s="218"/>
      <c r="G47" s="219"/>
      <c r="H47" s="219"/>
      <c r="I47" s="220"/>
      <c r="J47" s="215"/>
      <c r="K47" s="216"/>
      <c r="L47" s="216"/>
      <c r="M47" s="216"/>
      <c r="N47" s="217"/>
      <c r="O47" s="215"/>
      <c r="P47" s="216"/>
      <c r="Q47" s="216"/>
      <c r="R47" s="217"/>
      <c r="S47" s="215"/>
      <c r="T47" s="216"/>
      <c r="U47" s="216"/>
      <c r="V47" s="217"/>
      <c r="W47" s="215"/>
      <c r="X47" s="216"/>
      <c r="Y47" s="216"/>
      <c r="Z47" s="217"/>
      <c r="AA47" s="215"/>
      <c r="AB47" s="216"/>
      <c r="AC47" s="216"/>
      <c r="AD47" s="217"/>
      <c r="AE47" s="215"/>
      <c r="AF47" s="216"/>
      <c r="AG47" s="216"/>
      <c r="AH47" s="217"/>
      <c r="AI47" s="215"/>
      <c r="AJ47" s="216"/>
      <c r="AK47" s="216"/>
      <c r="AL47" s="217"/>
      <c r="AM47" s="215"/>
      <c r="AN47" s="216"/>
      <c r="AO47" s="216"/>
      <c r="AP47" s="217"/>
      <c r="AQ47" s="215"/>
      <c r="AR47" s="216"/>
      <c r="AS47" s="216"/>
      <c r="AT47" s="217"/>
      <c r="AU47" s="215"/>
      <c r="AV47" s="216"/>
      <c r="AW47" s="216"/>
      <c r="AX47" s="217"/>
      <c r="AY47" s="215"/>
      <c r="AZ47" s="216"/>
      <c r="BA47" s="216"/>
      <c r="BB47" s="217"/>
    </row>
    <row r="48" spans="2:54" x14ac:dyDescent="0.25">
      <c r="B48" s="221" t="s">
        <v>212</v>
      </c>
      <c r="C48" s="218"/>
      <c r="D48" s="219"/>
      <c r="E48" s="220"/>
      <c r="F48" s="218"/>
      <c r="G48" s="219"/>
      <c r="H48" s="219"/>
      <c r="I48" s="220"/>
      <c r="J48" s="215"/>
      <c r="K48" s="216"/>
      <c r="L48" s="216"/>
      <c r="M48" s="216"/>
      <c r="N48" s="217"/>
      <c r="O48" s="215"/>
      <c r="P48" s="216"/>
      <c r="Q48" s="216"/>
      <c r="R48" s="217"/>
      <c r="S48" s="215"/>
      <c r="T48" s="216"/>
      <c r="U48" s="216"/>
      <c r="V48" s="217"/>
      <c r="W48" s="215"/>
      <c r="X48" s="216"/>
      <c r="Y48" s="216"/>
      <c r="Z48" s="217"/>
      <c r="AA48" s="215"/>
      <c r="AB48" s="216"/>
      <c r="AC48" s="216"/>
      <c r="AD48" s="217"/>
      <c r="AE48" s="215"/>
      <c r="AF48" s="216"/>
      <c r="AG48" s="216"/>
      <c r="AH48" s="217"/>
      <c r="AI48" s="215"/>
      <c r="AJ48" s="216"/>
      <c r="AK48" s="216"/>
      <c r="AL48" s="217"/>
      <c r="AM48" s="215"/>
      <c r="AN48" s="216"/>
      <c r="AO48" s="216"/>
      <c r="AP48" s="217"/>
      <c r="AQ48" s="215"/>
      <c r="AR48" s="216"/>
      <c r="AS48" s="216"/>
      <c r="AT48" s="217"/>
      <c r="AU48" s="215"/>
      <c r="AV48" s="216"/>
      <c r="AW48" s="216"/>
      <c r="AX48" s="217"/>
      <c r="AY48" s="215"/>
      <c r="AZ48" s="216"/>
      <c r="BA48" s="216"/>
      <c r="BB48" s="217"/>
    </row>
    <row r="49" spans="2:54" x14ac:dyDescent="0.25">
      <c r="B49" s="222"/>
      <c r="C49" s="218"/>
      <c r="D49" s="219"/>
      <c r="E49" s="220"/>
      <c r="F49" s="218"/>
      <c r="G49" s="219"/>
      <c r="H49" s="219"/>
      <c r="I49" s="220"/>
      <c r="J49" s="215"/>
      <c r="K49" s="216"/>
      <c r="L49" s="216"/>
      <c r="M49" s="216"/>
      <c r="N49" s="217"/>
      <c r="O49" s="215"/>
      <c r="P49" s="216"/>
      <c r="Q49" s="216"/>
      <c r="R49" s="217"/>
      <c r="S49" s="215"/>
      <c r="T49" s="216"/>
      <c r="U49" s="216"/>
      <c r="V49" s="217"/>
      <c r="W49" s="215"/>
      <c r="X49" s="216"/>
      <c r="Y49" s="216"/>
      <c r="Z49" s="217"/>
      <c r="AA49" s="215"/>
      <c r="AB49" s="216"/>
      <c r="AC49" s="216"/>
      <c r="AD49" s="217"/>
      <c r="AE49" s="215"/>
      <c r="AF49" s="216"/>
      <c r="AG49" s="216"/>
      <c r="AH49" s="217"/>
      <c r="AI49" s="215"/>
      <c r="AJ49" s="216"/>
      <c r="AK49" s="216"/>
      <c r="AL49" s="217"/>
      <c r="AM49" s="215"/>
      <c r="AN49" s="216"/>
      <c r="AO49" s="216"/>
      <c r="AP49" s="217"/>
      <c r="AQ49" s="215"/>
      <c r="AR49" s="216"/>
      <c r="AS49" s="216"/>
      <c r="AT49" s="217"/>
      <c r="AU49" s="215"/>
      <c r="AV49" s="216"/>
      <c r="AW49" s="216"/>
      <c r="AX49" s="217"/>
      <c r="AY49" s="215"/>
      <c r="AZ49" s="216"/>
      <c r="BA49" s="216"/>
      <c r="BB49" s="217"/>
    </row>
    <row r="50" spans="2:54" x14ac:dyDescent="0.25">
      <c r="B50" s="222"/>
      <c r="C50" s="218"/>
      <c r="D50" s="219"/>
      <c r="E50" s="220"/>
      <c r="F50" s="218"/>
      <c r="G50" s="219"/>
      <c r="H50" s="219"/>
      <c r="I50" s="220"/>
      <c r="J50" s="215"/>
      <c r="K50" s="216"/>
      <c r="L50" s="216"/>
      <c r="M50" s="216"/>
      <c r="N50" s="217"/>
      <c r="O50" s="215"/>
      <c r="P50" s="216"/>
      <c r="Q50" s="216"/>
      <c r="R50" s="217"/>
      <c r="S50" s="215"/>
      <c r="T50" s="216"/>
      <c r="U50" s="216"/>
      <c r="V50" s="217"/>
      <c r="W50" s="215"/>
      <c r="X50" s="216"/>
      <c r="Y50" s="216"/>
      <c r="Z50" s="217"/>
      <c r="AA50" s="215"/>
      <c r="AB50" s="216"/>
      <c r="AC50" s="216"/>
      <c r="AD50" s="217"/>
      <c r="AE50" s="215"/>
      <c r="AF50" s="216"/>
      <c r="AG50" s="216"/>
      <c r="AH50" s="217"/>
      <c r="AI50" s="215"/>
      <c r="AJ50" s="216"/>
      <c r="AK50" s="216"/>
      <c r="AL50" s="217"/>
      <c r="AM50" s="215"/>
      <c r="AN50" s="216"/>
      <c r="AO50" s="216"/>
      <c r="AP50" s="217"/>
      <c r="AQ50" s="215"/>
      <c r="AR50" s="216"/>
      <c r="AS50" s="216"/>
      <c r="AT50" s="217"/>
      <c r="AU50" s="215"/>
      <c r="AV50" s="216"/>
      <c r="AW50" s="216"/>
      <c r="AX50" s="217"/>
      <c r="AY50" s="215"/>
      <c r="AZ50" s="216"/>
      <c r="BA50" s="216"/>
      <c r="BB50" s="217"/>
    </row>
    <row r="51" spans="2:54" x14ac:dyDescent="0.25">
      <c r="B51" s="222"/>
      <c r="C51" s="218"/>
      <c r="D51" s="219"/>
      <c r="E51" s="220"/>
      <c r="F51" s="218"/>
      <c r="G51" s="219"/>
      <c r="H51" s="219"/>
      <c r="I51" s="220"/>
      <c r="J51" s="215"/>
      <c r="K51" s="216"/>
      <c r="L51" s="216"/>
      <c r="M51" s="216"/>
      <c r="N51" s="217"/>
      <c r="O51" s="215"/>
      <c r="P51" s="216"/>
      <c r="Q51" s="216"/>
      <c r="R51" s="217"/>
      <c r="S51" s="215"/>
      <c r="T51" s="216"/>
      <c r="U51" s="216"/>
      <c r="V51" s="217"/>
      <c r="W51" s="215"/>
      <c r="X51" s="216"/>
      <c r="Y51" s="216"/>
      <c r="Z51" s="217"/>
      <c r="AA51" s="215"/>
      <c r="AB51" s="216"/>
      <c r="AC51" s="216"/>
      <c r="AD51" s="217"/>
      <c r="AE51" s="215"/>
      <c r="AF51" s="216"/>
      <c r="AG51" s="216"/>
      <c r="AH51" s="217"/>
      <c r="AI51" s="215"/>
      <c r="AJ51" s="216"/>
      <c r="AK51" s="216"/>
      <c r="AL51" s="217"/>
      <c r="AM51" s="215"/>
      <c r="AN51" s="216"/>
      <c r="AO51" s="216"/>
      <c r="AP51" s="217"/>
      <c r="AQ51" s="215"/>
      <c r="AR51" s="216"/>
      <c r="AS51" s="216"/>
      <c r="AT51" s="217"/>
      <c r="AU51" s="215"/>
      <c r="AV51" s="216"/>
      <c r="AW51" s="216"/>
      <c r="AX51" s="217"/>
      <c r="AY51" s="215"/>
      <c r="AZ51" s="216"/>
      <c r="BA51" s="216"/>
      <c r="BB51" s="217"/>
    </row>
    <row r="52" spans="2:54" x14ac:dyDescent="0.25">
      <c r="B52" s="222"/>
      <c r="C52" s="218"/>
      <c r="D52" s="219"/>
      <c r="E52" s="220"/>
      <c r="F52" s="218"/>
      <c r="G52" s="219"/>
      <c r="H52" s="219"/>
      <c r="I52" s="220"/>
      <c r="J52" s="215"/>
      <c r="K52" s="216"/>
      <c r="L52" s="216"/>
      <c r="M52" s="216"/>
      <c r="N52" s="217"/>
      <c r="O52" s="215"/>
      <c r="P52" s="216"/>
      <c r="Q52" s="216"/>
      <c r="R52" s="217"/>
      <c r="S52" s="215"/>
      <c r="T52" s="216"/>
      <c r="U52" s="216"/>
      <c r="V52" s="217"/>
      <c r="W52" s="215"/>
      <c r="X52" s="216"/>
      <c r="Y52" s="216"/>
      <c r="Z52" s="217"/>
      <c r="AA52" s="215"/>
      <c r="AB52" s="216"/>
      <c r="AC52" s="216"/>
      <c r="AD52" s="217"/>
      <c r="AE52" s="215"/>
      <c r="AF52" s="216"/>
      <c r="AG52" s="216"/>
      <c r="AH52" s="217"/>
      <c r="AI52" s="215"/>
      <c r="AJ52" s="216"/>
      <c r="AK52" s="216"/>
      <c r="AL52" s="217"/>
      <c r="AM52" s="215"/>
      <c r="AN52" s="216"/>
      <c r="AO52" s="216"/>
      <c r="AP52" s="217"/>
      <c r="AQ52" s="215"/>
      <c r="AR52" s="216"/>
      <c r="AS52" s="216"/>
      <c r="AT52" s="217"/>
      <c r="AU52" s="215"/>
      <c r="AV52" s="216"/>
      <c r="AW52" s="216"/>
      <c r="AX52" s="217"/>
      <c r="AY52" s="215"/>
      <c r="AZ52" s="216"/>
      <c r="BA52" s="216"/>
      <c r="BB52" s="217"/>
    </row>
    <row r="53" spans="2:54" x14ac:dyDescent="0.25">
      <c r="B53" s="222"/>
      <c r="C53" s="218"/>
      <c r="D53" s="219"/>
      <c r="E53" s="220"/>
      <c r="F53" s="218"/>
      <c r="G53" s="219"/>
      <c r="H53" s="219"/>
      <c r="I53" s="220"/>
      <c r="J53" s="215"/>
      <c r="K53" s="216"/>
      <c r="L53" s="216"/>
      <c r="M53" s="216"/>
      <c r="N53" s="217"/>
      <c r="O53" s="215"/>
      <c r="P53" s="216"/>
      <c r="Q53" s="216"/>
      <c r="R53" s="217"/>
      <c r="S53" s="215"/>
      <c r="T53" s="216"/>
      <c r="U53" s="216"/>
      <c r="V53" s="217"/>
      <c r="W53" s="215"/>
      <c r="X53" s="216"/>
      <c r="Y53" s="216"/>
      <c r="Z53" s="217"/>
      <c r="AA53" s="215"/>
      <c r="AB53" s="216"/>
      <c r="AC53" s="216"/>
      <c r="AD53" s="217"/>
      <c r="AE53" s="215"/>
      <c r="AF53" s="216"/>
      <c r="AG53" s="216"/>
      <c r="AH53" s="217"/>
      <c r="AI53" s="215"/>
      <c r="AJ53" s="216"/>
      <c r="AK53" s="216"/>
      <c r="AL53" s="217"/>
      <c r="AM53" s="215"/>
      <c r="AN53" s="216"/>
      <c r="AO53" s="216"/>
      <c r="AP53" s="217"/>
      <c r="AQ53" s="215"/>
      <c r="AR53" s="216"/>
      <c r="AS53" s="216"/>
      <c r="AT53" s="217"/>
      <c r="AU53" s="215"/>
      <c r="AV53" s="216"/>
      <c r="AW53" s="216"/>
      <c r="AX53" s="217"/>
      <c r="AY53" s="215"/>
      <c r="AZ53" s="216"/>
      <c r="BA53" s="216"/>
      <c r="BB53" s="217"/>
    </row>
    <row r="54" spans="2:54" x14ac:dyDescent="0.25">
      <c r="B54" s="222"/>
      <c r="C54" s="218"/>
      <c r="D54" s="219"/>
      <c r="E54" s="220"/>
      <c r="F54" s="218"/>
      <c r="G54" s="219"/>
      <c r="H54" s="219"/>
      <c r="I54" s="220"/>
      <c r="J54" s="215"/>
      <c r="K54" s="216"/>
      <c r="L54" s="216"/>
      <c r="M54" s="216"/>
      <c r="N54" s="217"/>
      <c r="O54" s="215"/>
      <c r="P54" s="216"/>
      <c r="Q54" s="216"/>
      <c r="R54" s="217"/>
      <c r="S54" s="215"/>
      <c r="T54" s="216"/>
      <c r="U54" s="216"/>
      <c r="V54" s="217"/>
      <c r="W54" s="215"/>
      <c r="X54" s="216"/>
      <c r="Y54" s="216"/>
      <c r="Z54" s="217"/>
      <c r="AA54" s="215"/>
      <c r="AB54" s="216"/>
      <c r="AC54" s="216"/>
      <c r="AD54" s="217"/>
      <c r="AE54" s="215"/>
      <c r="AF54" s="216"/>
      <c r="AG54" s="216"/>
      <c r="AH54" s="217"/>
      <c r="AI54" s="215"/>
      <c r="AJ54" s="216"/>
      <c r="AK54" s="216"/>
      <c r="AL54" s="217"/>
      <c r="AM54" s="215"/>
      <c r="AN54" s="216"/>
      <c r="AO54" s="216"/>
      <c r="AP54" s="217"/>
      <c r="AQ54" s="215"/>
      <c r="AR54" s="216"/>
      <c r="AS54" s="216"/>
      <c r="AT54" s="217"/>
      <c r="AU54" s="215"/>
      <c r="AV54" s="216"/>
      <c r="AW54" s="216"/>
      <c r="AX54" s="217"/>
      <c r="AY54" s="215"/>
      <c r="AZ54" s="216"/>
      <c r="BA54" s="216"/>
      <c r="BB54" s="217"/>
    </row>
    <row r="55" spans="2:54" x14ac:dyDescent="0.25">
      <c r="B55" s="222"/>
      <c r="C55" s="218"/>
      <c r="D55" s="219"/>
      <c r="E55" s="220"/>
      <c r="F55" s="218"/>
      <c r="G55" s="219"/>
      <c r="H55" s="219"/>
      <c r="I55" s="220"/>
      <c r="J55" s="215"/>
      <c r="K55" s="216"/>
      <c r="L55" s="216"/>
      <c r="M55" s="216"/>
      <c r="N55" s="217"/>
      <c r="O55" s="215"/>
      <c r="P55" s="216"/>
      <c r="Q55" s="216"/>
      <c r="R55" s="217"/>
      <c r="S55" s="215"/>
      <c r="T55" s="216"/>
      <c r="U55" s="216"/>
      <c r="V55" s="217"/>
      <c r="W55" s="215"/>
      <c r="X55" s="216"/>
      <c r="Y55" s="216"/>
      <c r="Z55" s="217"/>
      <c r="AA55" s="215"/>
      <c r="AB55" s="216"/>
      <c r="AC55" s="216"/>
      <c r="AD55" s="217"/>
      <c r="AE55" s="215"/>
      <c r="AF55" s="216"/>
      <c r="AG55" s="216"/>
      <c r="AH55" s="217"/>
      <c r="AI55" s="215"/>
      <c r="AJ55" s="216"/>
      <c r="AK55" s="216"/>
      <c r="AL55" s="217"/>
      <c r="AM55" s="215"/>
      <c r="AN55" s="216"/>
      <c r="AO55" s="216"/>
      <c r="AP55" s="217"/>
      <c r="AQ55" s="215"/>
      <c r="AR55" s="216"/>
      <c r="AS55" s="216"/>
      <c r="AT55" s="217"/>
      <c r="AU55" s="215"/>
      <c r="AV55" s="216"/>
      <c r="AW55" s="216"/>
      <c r="AX55" s="217"/>
      <c r="AY55" s="215"/>
      <c r="AZ55" s="216"/>
      <c r="BA55" s="216"/>
      <c r="BB55" s="217"/>
    </row>
    <row r="56" spans="2:54" x14ac:dyDescent="0.25">
      <c r="B56" s="221" t="s">
        <v>213</v>
      </c>
      <c r="C56" s="218"/>
      <c r="D56" s="219"/>
      <c r="E56" s="220"/>
      <c r="F56" s="218"/>
      <c r="G56" s="219"/>
      <c r="H56" s="219"/>
      <c r="I56" s="220"/>
      <c r="J56" s="215"/>
      <c r="K56" s="216"/>
      <c r="L56" s="216"/>
      <c r="M56" s="216"/>
      <c r="N56" s="217"/>
      <c r="O56" s="215"/>
      <c r="P56" s="216"/>
      <c r="Q56" s="216"/>
      <c r="R56" s="217"/>
      <c r="S56" s="215"/>
      <c r="T56" s="216"/>
      <c r="U56" s="216"/>
      <c r="V56" s="217"/>
      <c r="W56" s="215"/>
      <c r="X56" s="216"/>
      <c r="Y56" s="216"/>
      <c r="Z56" s="217"/>
      <c r="AA56" s="215"/>
      <c r="AB56" s="216"/>
      <c r="AC56" s="216"/>
      <c r="AD56" s="217"/>
      <c r="AE56" s="215"/>
      <c r="AF56" s="216"/>
      <c r="AG56" s="216"/>
      <c r="AH56" s="217"/>
      <c r="AI56" s="215"/>
      <c r="AJ56" s="216"/>
      <c r="AK56" s="216"/>
      <c r="AL56" s="217"/>
      <c r="AM56" s="215"/>
      <c r="AN56" s="216"/>
      <c r="AO56" s="216"/>
      <c r="AP56" s="217"/>
      <c r="AQ56" s="215"/>
      <c r="AR56" s="216"/>
      <c r="AS56" s="216"/>
      <c r="AT56" s="217"/>
      <c r="AU56" s="215"/>
      <c r="AV56" s="216"/>
      <c r="AW56" s="216"/>
      <c r="AX56" s="217"/>
      <c r="AY56" s="215"/>
      <c r="AZ56" s="216"/>
      <c r="BA56" s="216"/>
      <c r="BB56" s="217"/>
    </row>
    <row r="57" spans="2:54" x14ac:dyDescent="0.25">
      <c r="B57" s="222"/>
      <c r="C57" s="218"/>
      <c r="D57" s="219"/>
      <c r="E57" s="220"/>
      <c r="F57" s="218"/>
      <c r="G57" s="219"/>
      <c r="H57" s="219"/>
      <c r="I57" s="220"/>
      <c r="J57" s="215"/>
      <c r="K57" s="216"/>
      <c r="L57" s="216"/>
      <c r="M57" s="216"/>
      <c r="N57" s="217"/>
      <c r="O57" s="215"/>
      <c r="P57" s="216"/>
      <c r="Q57" s="216"/>
      <c r="R57" s="217"/>
      <c r="S57" s="215"/>
      <c r="T57" s="216"/>
      <c r="U57" s="216"/>
      <c r="V57" s="217"/>
      <c r="W57" s="215"/>
      <c r="X57" s="216"/>
      <c r="Y57" s="216"/>
      <c r="Z57" s="217"/>
      <c r="AA57" s="215"/>
      <c r="AB57" s="216"/>
      <c r="AC57" s="216"/>
      <c r="AD57" s="217"/>
      <c r="AE57" s="215"/>
      <c r="AF57" s="216"/>
      <c r="AG57" s="216"/>
      <c r="AH57" s="217"/>
      <c r="AI57" s="215"/>
      <c r="AJ57" s="216"/>
      <c r="AK57" s="216"/>
      <c r="AL57" s="217"/>
      <c r="AM57" s="215"/>
      <c r="AN57" s="216"/>
      <c r="AO57" s="216"/>
      <c r="AP57" s="217"/>
      <c r="AQ57" s="215"/>
      <c r="AR57" s="216"/>
      <c r="AS57" s="216"/>
      <c r="AT57" s="217"/>
      <c r="AU57" s="215"/>
      <c r="AV57" s="216"/>
      <c r="AW57" s="216"/>
      <c r="AX57" s="217"/>
      <c r="AY57" s="215"/>
      <c r="AZ57" s="216"/>
      <c r="BA57" s="216"/>
      <c r="BB57" s="217"/>
    </row>
    <row r="58" spans="2:54" x14ac:dyDescent="0.25">
      <c r="B58" s="222"/>
      <c r="C58" s="218"/>
      <c r="D58" s="219"/>
      <c r="E58" s="220"/>
      <c r="F58" s="218"/>
      <c r="G58" s="219"/>
      <c r="H58" s="219"/>
      <c r="I58" s="220"/>
      <c r="J58" s="215"/>
      <c r="K58" s="216"/>
      <c r="L58" s="216"/>
      <c r="M58" s="216"/>
      <c r="N58" s="217"/>
      <c r="O58" s="215"/>
      <c r="P58" s="216"/>
      <c r="Q58" s="216"/>
      <c r="R58" s="217"/>
      <c r="S58" s="215"/>
      <c r="T58" s="216"/>
      <c r="U58" s="216"/>
      <c r="V58" s="217"/>
      <c r="W58" s="215"/>
      <c r="X58" s="216"/>
      <c r="Y58" s="216"/>
      <c r="Z58" s="217"/>
      <c r="AA58" s="215"/>
      <c r="AB58" s="216"/>
      <c r="AC58" s="216"/>
      <c r="AD58" s="217"/>
      <c r="AE58" s="215"/>
      <c r="AF58" s="216"/>
      <c r="AG58" s="216"/>
      <c r="AH58" s="217"/>
      <c r="AI58" s="215"/>
      <c r="AJ58" s="216"/>
      <c r="AK58" s="216"/>
      <c r="AL58" s="217"/>
      <c r="AM58" s="215"/>
      <c r="AN58" s="216"/>
      <c r="AO58" s="216"/>
      <c r="AP58" s="217"/>
      <c r="AQ58" s="215"/>
      <c r="AR58" s="216"/>
      <c r="AS58" s="216"/>
      <c r="AT58" s="217"/>
      <c r="AU58" s="215"/>
      <c r="AV58" s="216"/>
      <c r="AW58" s="216"/>
      <c r="AX58" s="217"/>
      <c r="AY58" s="215"/>
      <c r="AZ58" s="216"/>
      <c r="BA58" s="216"/>
      <c r="BB58" s="217"/>
    </row>
    <row r="59" spans="2:54" x14ac:dyDescent="0.25">
      <c r="B59" s="222"/>
      <c r="C59" s="218"/>
      <c r="D59" s="219"/>
      <c r="E59" s="220"/>
      <c r="F59" s="218"/>
      <c r="G59" s="219"/>
      <c r="H59" s="219"/>
      <c r="I59" s="220"/>
      <c r="J59" s="215"/>
      <c r="K59" s="216"/>
      <c r="L59" s="216"/>
      <c r="M59" s="216"/>
      <c r="N59" s="217"/>
      <c r="O59" s="215"/>
      <c r="P59" s="216"/>
      <c r="Q59" s="216"/>
      <c r="R59" s="217"/>
      <c r="S59" s="215"/>
      <c r="T59" s="216"/>
      <c r="U59" s="216"/>
      <c r="V59" s="217"/>
      <c r="W59" s="215"/>
      <c r="X59" s="216"/>
      <c r="Y59" s="216"/>
      <c r="Z59" s="217"/>
      <c r="AA59" s="215"/>
      <c r="AB59" s="216"/>
      <c r="AC59" s="216"/>
      <c r="AD59" s="217"/>
      <c r="AE59" s="215"/>
      <c r="AF59" s="216"/>
      <c r="AG59" s="216"/>
      <c r="AH59" s="217"/>
      <c r="AI59" s="215"/>
      <c r="AJ59" s="216"/>
      <c r="AK59" s="216"/>
      <c r="AL59" s="217"/>
      <c r="AM59" s="215"/>
      <c r="AN59" s="216"/>
      <c r="AO59" s="216"/>
      <c r="AP59" s="217"/>
      <c r="AQ59" s="215"/>
      <c r="AR59" s="216"/>
      <c r="AS59" s="216"/>
      <c r="AT59" s="217"/>
      <c r="AU59" s="215"/>
      <c r="AV59" s="216"/>
      <c r="AW59" s="216"/>
      <c r="AX59" s="217"/>
      <c r="AY59" s="215"/>
      <c r="AZ59" s="216"/>
      <c r="BA59" s="216"/>
      <c r="BB59" s="217"/>
    </row>
    <row r="60" spans="2:54" x14ac:dyDescent="0.25">
      <c r="B60" s="222"/>
      <c r="C60" s="218"/>
      <c r="D60" s="219"/>
      <c r="E60" s="220"/>
      <c r="F60" s="218"/>
      <c r="G60" s="219"/>
      <c r="H60" s="219"/>
      <c r="I60" s="220"/>
      <c r="J60" s="215"/>
      <c r="K60" s="216"/>
      <c r="L60" s="216"/>
      <c r="M60" s="216"/>
      <c r="N60" s="217"/>
      <c r="O60" s="215"/>
      <c r="P60" s="216"/>
      <c r="Q60" s="216"/>
      <c r="R60" s="217"/>
      <c r="S60" s="215"/>
      <c r="T60" s="216"/>
      <c r="U60" s="216"/>
      <c r="V60" s="217"/>
      <c r="W60" s="215"/>
      <c r="X60" s="216"/>
      <c r="Y60" s="216"/>
      <c r="Z60" s="217"/>
      <c r="AA60" s="215"/>
      <c r="AB60" s="216"/>
      <c r="AC60" s="216"/>
      <c r="AD60" s="217"/>
      <c r="AE60" s="215"/>
      <c r="AF60" s="216"/>
      <c r="AG60" s="216"/>
      <c r="AH60" s="217"/>
      <c r="AI60" s="215"/>
      <c r="AJ60" s="216"/>
      <c r="AK60" s="216"/>
      <c r="AL60" s="217"/>
      <c r="AM60" s="215"/>
      <c r="AN60" s="216"/>
      <c r="AO60" s="216"/>
      <c r="AP60" s="217"/>
      <c r="AQ60" s="215"/>
      <c r="AR60" s="216"/>
      <c r="AS60" s="216"/>
      <c r="AT60" s="217"/>
      <c r="AU60" s="215"/>
      <c r="AV60" s="216"/>
      <c r="AW60" s="216"/>
      <c r="AX60" s="217"/>
      <c r="AY60" s="215"/>
      <c r="AZ60" s="216"/>
      <c r="BA60" s="216"/>
      <c r="BB60" s="217"/>
    </row>
    <row r="61" spans="2:54" x14ac:dyDescent="0.25">
      <c r="B61" s="222"/>
      <c r="C61" s="218"/>
      <c r="D61" s="219"/>
      <c r="E61" s="220"/>
      <c r="F61" s="218"/>
      <c r="G61" s="219"/>
      <c r="H61" s="219"/>
      <c r="I61" s="220"/>
      <c r="J61" s="215"/>
      <c r="K61" s="216"/>
      <c r="L61" s="216"/>
      <c r="M61" s="216"/>
      <c r="N61" s="217"/>
      <c r="O61" s="215"/>
      <c r="P61" s="216"/>
      <c r="Q61" s="216"/>
      <c r="R61" s="217"/>
      <c r="S61" s="215"/>
      <c r="T61" s="216"/>
      <c r="U61" s="216"/>
      <c r="V61" s="217"/>
      <c r="W61" s="215"/>
      <c r="X61" s="216"/>
      <c r="Y61" s="216"/>
      <c r="Z61" s="217"/>
      <c r="AA61" s="215"/>
      <c r="AB61" s="216"/>
      <c r="AC61" s="216"/>
      <c r="AD61" s="217"/>
      <c r="AE61" s="215"/>
      <c r="AF61" s="216"/>
      <c r="AG61" s="216"/>
      <c r="AH61" s="217"/>
      <c r="AI61" s="215"/>
      <c r="AJ61" s="216"/>
      <c r="AK61" s="216"/>
      <c r="AL61" s="217"/>
      <c r="AM61" s="215"/>
      <c r="AN61" s="216"/>
      <c r="AO61" s="216"/>
      <c r="AP61" s="217"/>
      <c r="AQ61" s="215"/>
      <c r="AR61" s="216"/>
      <c r="AS61" s="216"/>
      <c r="AT61" s="217"/>
      <c r="AU61" s="215"/>
      <c r="AV61" s="216"/>
      <c r="AW61" s="216"/>
      <c r="AX61" s="217"/>
      <c r="AY61" s="215"/>
      <c r="AZ61" s="216"/>
      <c r="BA61" s="216"/>
      <c r="BB61" s="217"/>
    </row>
    <row r="62" spans="2:54" x14ac:dyDescent="0.25">
      <c r="B62" s="222"/>
      <c r="C62" s="218"/>
      <c r="D62" s="219"/>
      <c r="E62" s="220"/>
      <c r="F62" s="218"/>
      <c r="G62" s="219"/>
      <c r="H62" s="219"/>
      <c r="I62" s="220"/>
      <c r="J62" s="215"/>
      <c r="K62" s="216"/>
      <c r="L62" s="216"/>
      <c r="M62" s="216"/>
      <c r="N62" s="217"/>
      <c r="O62" s="215"/>
      <c r="P62" s="216"/>
      <c r="Q62" s="216"/>
      <c r="R62" s="217"/>
      <c r="S62" s="215"/>
      <c r="T62" s="216"/>
      <c r="U62" s="216"/>
      <c r="V62" s="217"/>
      <c r="W62" s="215"/>
      <c r="X62" s="216"/>
      <c r="Y62" s="216"/>
      <c r="Z62" s="217"/>
      <c r="AA62" s="215"/>
      <c r="AB62" s="216"/>
      <c r="AC62" s="216"/>
      <c r="AD62" s="217"/>
      <c r="AE62" s="215"/>
      <c r="AF62" s="216"/>
      <c r="AG62" s="216"/>
      <c r="AH62" s="217"/>
      <c r="AI62" s="215"/>
      <c r="AJ62" s="216"/>
      <c r="AK62" s="216"/>
      <c r="AL62" s="217"/>
      <c r="AM62" s="215"/>
      <c r="AN62" s="216"/>
      <c r="AO62" s="216"/>
      <c r="AP62" s="217"/>
      <c r="AQ62" s="215"/>
      <c r="AR62" s="216"/>
      <c r="AS62" s="216"/>
      <c r="AT62" s="217"/>
      <c r="AU62" s="215"/>
      <c r="AV62" s="216"/>
      <c r="AW62" s="216"/>
      <c r="AX62" s="217"/>
      <c r="AY62" s="215"/>
      <c r="AZ62" s="216"/>
      <c r="BA62" s="216"/>
      <c r="BB62" s="217"/>
    </row>
    <row r="63" spans="2:54" x14ac:dyDescent="0.25">
      <c r="B63" s="222"/>
      <c r="C63" s="218"/>
      <c r="D63" s="219"/>
      <c r="E63" s="220"/>
      <c r="F63" s="218"/>
      <c r="G63" s="219"/>
      <c r="H63" s="219"/>
      <c r="I63" s="220"/>
      <c r="J63" s="215"/>
      <c r="K63" s="216"/>
      <c r="L63" s="216"/>
      <c r="M63" s="216"/>
      <c r="N63" s="217"/>
      <c r="O63" s="215"/>
      <c r="P63" s="216"/>
      <c r="Q63" s="216"/>
      <c r="R63" s="217"/>
      <c r="S63" s="215"/>
      <c r="T63" s="216"/>
      <c r="U63" s="216"/>
      <c r="V63" s="217"/>
      <c r="W63" s="215"/>
      <c r="X63" s="216"/>
      <c r="Y63" s="216"/>
      <c r="Z63" s="217"/>
      <c r="AA63" s="215"/>
      <c r="AB63" s="216"/>
      <c r="AC63" s="216"/>
      <c r="AD63" s="217"/>
      <c r="AE63" s="215"/>
      <c r="AF63" s="216"/>
      <c r="AG63" s="216"/>
      <c r="AH63" s="217"/>
      <c r="AI63" s="215"/>
      <c r="AJ63" s="216"/>
      <c r="AK63" s="216"/>
      <c r="AL63" s="217"/>
      <c r="AM63" s="215"/>
      <c r="AN63" s="216"/>
      <c r="AO63" s="216"/>
      <c r="AP63" s="217"/>
      <c r="AQ63" s="215"/>
      <c r="AR63" s="216"/>
      <c r="AS63" s="216"/>
      <c r="AT63" s="217"/>
      <c r="AU63" s="215"/>
      <c r="AV63" s="216"/>
      <c r="AW63" s="216"/>
      <c r="AX63" s="217"/>
      <c r="AY63" s="215"/>
      <c r="AZ63" s="216"/>
      <c r="BA63" s="216"/>
      <c r="BB63" s="217"/>
    </row>
    <row r="64" spans="2:54" x14ac:dyDescent="0.25">
      <c r="B64" s="221" t="s">
        <v>214</v>
      </c>
      <c r="C64" s="218"/>
      <c r="D64" s="219"/>
      <c r="E64" s="220"/>
      <c r="F64" s="218"/>
      <c r="G64" s="219"/>
      <c r="H64" s="219"/>
      <c r="I64" s="220"/>
      <c r="J64" s="215"/>
      <c r="K64" s="216"/>
      <c r="L64" s="216"/>
      <c r="M64" s="216"/>
      <c r="N64" s="217"/>
      <c r="O64" s="215"/>
      <c r="P64" s="216"/>
      <c r="Q64" s="216"/>
      <c r="R64" s="217"/>
      <c r="S64" s="215"/>
      <c r="T64" s="216"/>
      <c r="U64" s="216"/>
      <c r="V64" s="217"/>
      <c r="W64" s="215"/>
      <c r="X64" s="216"/>
      <c r="Y64" s="216"/>
      <c r="Z64" s="217"/>
      <c r="AA64" s="215"/>
      <c r="AB64" s="216"/>
      <c r="AC64" s="216"/>
      <c r="AD64" s="217"/>
      <c r="AE64" s="215"/>
      <c r="AF64" s="216"/>
      <c r="AG64" s="216"/>
      <c r="AH64" s="217"/>
      <c r="AI64" s="215"/>
      <c r="AJ64" s="216"/>
      <c r="AK64" s="216"/>
      <c r="AL64" s="217"/>
      <c r="AM64" s="215"/>
      <c r="AN64" s="216"/>
      <c r="AO64" s="216"/>
      <c r="AP64" s="217"/>
      <c r="AQ64" s="215"/>
      <c r="AR64" s="216"/>
      <c r="AS64" s="216"/>
      <c r="AT64" s="217"/>
      <c r="AU64" s="215"/>
      <c r="AV64" s="216"/>
      <c r="AW64" s="216"/>
      <c r="AX64" s="217"/>
      <c r="AY64" s="215"/>
      <c r="AZ64" s="216"/>
      <c r="BA64" s="216"/>
      <c r="BB64" s="217"/>
    </row>
    <row r="65" spans="2:54" x14ac:dyDescent="0.25">
      <c r="B65" s="222"/>
      <c r="C65" s="218"/>
      <c r="D65" s="219"/>
      <c r="E65" s="220"/>
      <c r="F65" s="218"/>
      <c r="G65" s="219"/>
      <c r="H65" s="219"/>
      <c r="I65" s="220"/>
      <c r="J65" s="215"/>
      <c r="K65" s="216"/>
      <c r="L65" s="216"/>
      <c r="M65" s="216"/>
      <c r="N65" s="217"/>
      <c r="O65" s="215"/>
      <c r="P65" s="216"/>
      <c r="Q65" s="216"/>
      <c r="R65" s="217"/>
      <c r="S65" s="215"/>
      <c r="T65" s="216"/>
      <c r="U65" s="216"/>
      <c r="V65" s="217"/>
      <c r="W65" s="215"/>
      <c r="X65" s="216"/>
      <c r="Y65" s="216"/>
      <c r="Z65" s="217"/>
      <c r="AA65" s="215"/>
      <c r="AB65" s="216"/>
      <c r="AC65" s="216"/>
      <c r="AD65" s="217"/>
      <c r="AE65" s="215"/>
      <c r="AF65" s="216"/>
      <c r="AG65" s="216"/>
      <c r="AH65" s="217"/>
      <c r="AI65" s="215"/>
      <c r="AJ65" s="216"/>
      <c r="AK65" s="216"/>
      <c r="AL65" s="217"/>
      <c r="AM65" s="215"/>
      <c r="AN65" s="216"/>
      <c r="AO65" s="216"/>
      <c r="AP65" s="217"/>
      <c r="AQ65" s="215"/>
      <c r="AR65" s="216"/>
      <c r="AS65" s="216"/>
      <c r="AT65" s="217"/>
      <c r="AU65" s="215"/>
      <c r="AV65" s="216"/>
      <c r="AW65" s="216"/>
      <c r="AX65" s="217"/>
      <c r="AY65" s="215"/>
      <c r="AZ65" s="216"/>
      <c r="BA65" s="216"/>
      <c r="BB65" s="217"/>
    </row>
    <row r="66" spans="2:54" x14ac:dyDescent="0.25">
      <c r="B66" s="222"/>
      <c r="C66" s="218"/>
      <c r="D66" s="219"/>
      <c r="E66" s="220"/>
      <c r="F66" s="218"/>
      <c r="G66" s="219"/>
      <c r="H66" s="219"/>
      <c r="I66" s="220"/>
      <c r="J66" s="215"/>
      <c r="K66" s="216"/>
      <c r="L66" s="216"/>
      <c r="M66" s="216"/>
      <c r="N66" s="217"/>
      <c r="O66" s="215"/>
      <c r="P66" s="216"/>
      <c r="Q66" s="216"/>
      <c r="R66" s="217"/>
      <c r="S66" s="215"/>
      <c r="T66" s="216"/>
      <c r="U66" s="216"/>
      <c r="V66" s="217"/>
      <c r="W66" s="215"/>
      <c r="X66" s="216"/>
      <c r="Y66" s="216"/>
      <c r="Z66" s="217"/>
      <c r="AA66" s="215"/>
      <c r="AB66" s="216"/>
      <c r="AC66" s="216"/>
      <c r="AD66" s="217"/>
      <c r="AE66" s="215"/>
      <c r="AF66" s="216"/>
      <c r="AG66" s="216"/>
      <c r="AH66" s="217"/>
      <c r="AI66" s="215"/>
      <c r="AJ66" s="216"/>
      <c r="AK66" s="216"/>
      <c r="AL66" s="217"/>
      <c r="AM66" s="215"/>
      <c r="AN66" s="216"/>
      <c r="AO66" s="216"/>
      <c r="AP66" s="217"/>
      <c r="AQ66" s="215"/>
      <c r="AR66" s="216"/>
      <c r="AS66" s="216"/>
      <c r="AT66" s="217"/>
      <c r="AU66" s="215"/>
      <c r="AV66" s="216"/>
      <c r="AW66" s="216"/>
      <c r="AX66" s="217"/>
      <c r="AY66" s="215"/>
      <c r="AZ66" s="216"/>
      <c r="BA66" s="216"/>
      <c r="BB66" s="217"/>
    </row>
    <row r="67" spans="2:54" x14ac:dyDescent="0.25">
      <c r="B67" s="222"/>
      <c r="C67" s="218"/>
      <c r="D67" s="219"/>
      <c r="E67" s="220"/>
      <c r="F67" s="218"/>
      <c r="G67" s="219"/>
      <c r="H67" s="219"/>
      <c r="I67" s="220"/>
      <c r="J67" s="215"/>
      <c r="K67" s="216"/>
      <c r="L67" s="216"/>
      <c r="M67" s="216"/>
      <c r="N67" s="217"/>
      <c r="O67" s="215"/>
      <c r="P67" s="216"/>
      <c r="Q67" s="216"/>
      <c r="R67" s="217"/>
      <c r="S67" s="215"/>
      <c r="T67" s="216"/>
      <c r="U67" s="216"/>
      <c r="V67" s="217"/>
      <c r="W67" s="215"/>
      <c r="X67" s="216"/>
      <c r="Y67" s="216"/>
      <c r="Z67" s="217"/>
      <c r="AA67" s="215"/>
      <c r="AB67" s="216"/>
      <c r="AC67" s="216"/>
      <c r="AD67" s="217"/>
      <c r="AE67" s="215"/>
      <c r="AF67" s="216"/>
      <c r="AG67" s="216"/>
      <c r="AH67" s="217"/>
      <c r="AI67" s="215"/>
      <c r="AJ67" s="216"/>
      <c r="AK67" s="216"/>
      <c r="AL67" s="217"/>
      <c r="AM67" s="215"/>
      <c r="AN67" s="216"/>
      <c r="AO67" s="216"/>
      <c r="AP67" s="217"/>
      <c r="AQ67" s="215"/>
      <c r="AR67" s="216"/>
      <c r="AS67" s="216"/>
      <c r="AT67" s="217"/>
      <c r="AU67" s="215"/>
      <c r="AV67" s="216"/>
      <c r="AW67" s="216"/>
      <c r="AX67" s="217"/>
      <c r="AY67" s="215"/>
      <c r="AZ67" s="216"/>
      <c r="BA67" s="216"/>
      <c r="BB67" s="217"/>
    </row>
    <row r="68" spans="2:54" x14ac:dyDescent="0.25">
      <c r="B68" s="222"/>
      <c r="C68" s="218"/>
      <c r="D68" s="219"/>
      <c r="E68" s="220"/>
      <c r="F68" s="218"/>
      <c r="G68" s="219"/>
      <c r="H68" s="219"/>
      <c r="I68" s="220"/>
      <c r="J68" s="215"/>
      <c r="K68" s="216"/>
      <c r="L68" s="216"/>
      <c r="M68" s="216"/>
      <c r="N68" s="217"/>
      <c r="O68" s="215"/>
      <c r="P68" s="216"/>
      <c r="Q68" s="216"/>
      <c r="R68" s="217"/>
      <c r="S68" s="215"/>
      <c r="T68" s="216"/>
      <c r="U68" s="216"/>
      <c r="V68" s="217"/>
      <c r="W68" s="215"/>
      <c r="X68" s="216"/>
      <c r="Y68" s="216"/>
      <c r="Z68" s="217"/>
      <c r="AA68" s="215"/>
      <c r="AB68" s="216"/>
      <c r="AC68" s="216"/>
      <c r="AD68" s="217"/>
      <c r="AE68" s="215"/>
      <c r="AF68" s="216"/>
      <c r="AG68" s="216"/>
      <c r="AH68" s="217"/>
      <c r="AI68" s="215"/>
      <c r="AJ68" s="216"/>
      <c r="AK68" s="216"/>
      <c r="AL68" s="217"/>
      <c r="AM68" s="215"/>
      <c r="AN68" s="216"/>
      <c r="AO68" s="216"/>
      <c r="AP68" s="217"/>
      <c r="AQ68" s="215"/>
      <c r="AR68" s="216"/>
      <c r="AS68" s="216"/>
      <c r="AT68" s="217"/>
      <c r="AU68" s="215"/>
      <c r="AV68" s="216"/>
      <c r="AW68" s="216"/>
      <c r="AX68" s="217"/>
      <c r="AY68" s="215"/>
      <c r="AZ68" s="216"/>
      <c r="BA68" s="216"/>
      <c r="BB68" s="217"/>
    </row>
    <row r="69" spans="2:54" x14ac:dyDescent="0.25">
      <c r="B69" s="222"/>
      <c r="C69" s="218"/>
      <c r="D69" s="219"/>
      <c r="E69" s="220"/>
      <c r="F69" s="218"/>
      <c r="G69" s="219"/>
      <c r="H69" s="219"/>
      <c r="I69" s="220"/>
      <c r="J69" s="215"/>
      <c r="K69" s="216"/>
      <c r="L69" s="216"/>
      <c r="M69" s="216"/>
      <c r="N69" s="217"/>
      <c r="O69" s="215"/>
      <c r="P69" s="216"/>
      <c r="Q69" s="216"/>
      <c r="R69" s="217"/>
      <c r="S69" s="215"/>
      <c r="T69" s="216"/>
      <c r="U69" s="216"/>
      <c r="V69" s="217"/>
      <c r="W69" s="215"/>
      <c r="X69" s="216"/>
      <c r="Y69" s="216"/>
      <c r="Z69" s="217"/>
      <c r="AA69" s="215"/>
      <c r="AB69" s="216"/>
      <c r="AC69" s="216"/>
      <c r="AD69" s="217"/>
      <c r="AE69" s="215"/>
      <c r="AF69" s="216"/>
      <c r="AG69" s="216"/>
      <c r="AH69" s="217"/>
      <c r="AI69" s="215"/>
      <c r="AJ69" s="216"/>
      <c r="AK69" s="216"/>
      <c r="AL69" s="217"/>
      <c r="AM69" s="215"/>
      <c r="AN69" s="216"/>
      <c r="AO69" s="216"/>
      <c r="AP69" s="217"/>
      <c r="AQ69" s="215"/>
      <c r="AR69" s="216"/>
      <c r="AS69" s="216"/>
      <c r="AT69" s="217"/>
      <c r="AU69" s="215"/>
      <c r="AV69" s="216"/>
      <c r="AW69" s="216"/>
      <c r="AX69" s="217"/>
      <c r="AY69" s="215"/>
      <c r="AZ69" s="216"/>
      <c r="BA69" s="216"/>
      <c r="BB69" s="217"/>
    </row>
    <row r="70" spans="2:54" x14ac:dyDescent="0.25">
      <c r="B70" s="222"/>
      <c r="C70" s="218"/>
      <c r="D70" s="219"/>
      <c r="E70" s="220"/>
      <c r="F70" s="218"/>
      <c r="G70" s="219"/>
      <c r="H70" s="219"/>
      <c r="I70" s="220"/>
      <c r="J70" s="215"/>
      <c r="K70" s="216"/>
      <c r="L70" s="216"/>
      <c r="M70" s="216"/>
      <c r="N70" s="217"/>
      <c r="O70" s="215"/>
      <c r="P70" s="216"/>
      <c r="Q70" s="216"/>
      <c r="R70" s="217"/>
      <c r="S70" s="215"/>
      <c r="T70" s="216"/>
      <c r="U70" s="216"/>
      <c r="V70" s="217"/>
      <c r="W70" s="215"/>
      <c r="X70" s="216"/>
      <c r="Y70" s="216"/>
      <c r="Z70" s="217"/>
      <c r="AA70" s="215"/>
      <c r="AB70" s="216"/>
      <c r="AC70" s="216"/>
      <c r="AD70" s="217"/>
      <c r="AE70" s="215"/>
      <c r="AF70" s="216"/>
      <c r="AG70" s="216"/>
      <c r="AH70" s="217"/>
      <c r="AI70" s="215"/>
      <c r="AJ70" s="216"/>
      <c r="AK70" s="216"/>
      <c r="AL70" s="217"/>
      <c r="AM70" s="215"/>
      <c r="AN70" s="216"/>
      <c r="AO70" s="216"/>
      <c r="AP70" s="217"/>
      <c r="AQ70" s="215"/>
      <c r="AR70" s="216"/>
      <c r="AS70" s="216"/>
      <c r="AT70" s="217"/>
      <c r="AU70" s="215"/>
      <c r="AV70" s="216"/>
      <c r="AW70" s="216"/>
      <c r="AX70" s="217"/>
      <c r="AY70" s="215"/>
      <c r="AZ70" s="216"/>
      <c r="BA70" s="216"/>
      <c r="BB70" s="217"/>
    </row>
    <row r="71" spans="2:54" x14ac:dyDescent="0.25">
      <c r="B71" s="223"/>
      <c r="C71" s="215"/>
      <c r="D71" s="216"/>
      <c r="E71" s="217"/>
      <c r="F71" s="215"/>
      <c r="G71" s="216"/>
      <c r="H71" s="216"/>
      <c r="I71" s="217"/>
      <c r="J71" s="215"/>
      <c r="K71" s="216"/>
      <c r="L71" s="216"/>
      <c r="M71" s="216"/>
      <c r="N71" s="217"/>
      <c r="O71" s="215"/>
      <c r="P71" s="216"/>
      <c r="Q71" s="216"/>
      <c r="R71" s="217"/>
      <c r="S71" s="215"/>
      <c r="T71" s="216"/>
      <c r="U71" s="216"/>
      <c r="V71" s="217"/>
      <c r="W71" s="215"/>
      <c r="X71" s="216"/>
      <c r="Y71" s="216"/>
      <c r="Z71" s="217"/>
      <c r="AA71" s="215"/>
      <c r="AB71" s="216"/>
      <c r="AC71" s="216"/>
      <c r="AD71" s="217"/>
      <c r="AE71" s="215"/>
      <c r="AF71" s="216"/>
      <c r="AG71" s="216"/>
      <c r="AH71" s="217"/>
      <c r="AI71" s="215"/>
      <c r="AJ71" s="216"/>
      <c r="AK71" s="216"/>
      <c r="AL71" s="217"/>
      <c r="AM71" s="215"/>
      <c r="AN71" s="216"/>
      <c r="AO71" s="216"/>
      <c r="AP71" s="217"/>
      <c r="AQ71" s="215"/>
      <c r="AR71" s="216"/>
      <c r="AS71" s="216"/>
      <c r="AT71" s="217"/>
      <c r="AU71" s="215"/>
      <c r="AV71" s="216"/>
      <c r="AW71" s="216"/>
      <c r="AX71" s="217"/>
      <c r="AY71" s="215"/>
      <c r="AZ71" s="216"/>
      <c r="BA71" s="216"/>
      <c r="BB71" s="217"/>
    </row>
  </sheetData>
  <mergeCells count="448">
    <mergeCell ref="AQ7:AT7"/>
    <mergeCell ref="AU7:AX7"/>
    <mergeCell ref="AY7:BB7"/>
    <mergeCell ref="B12:B13"/>
    <mergeCell ref="C12:E13"/>
    <mergeCell ref="I12:J12"/>
    <mergeCell ref="M12:M13"/>
    <mergeCell ref="AE12:AI12"/>
    <mergeCell ref="AK12:AO12"/>
    <mergeCell ref="AP12:AS12"/>
    <mergeCell ref="S7:V7"/>
    <mergeCell ref="W7:Z7"/>
    <mergeCell ref="AA7:AD7"/>
    <mergeCell ref="AE7:AH7"/>
    <mergeCell ref="AI7:AL7"/>
    <mergeCell ref="AM7:AP7"/>
    <mergeCell ref="C7:E7"/>
    <mergeCell ref="F7:I7"/>
    <mergeCell ref="J7:N7"/>
    <mergeCell ref="O7:R7"/>
    <mergeCell ref="B16:B22"/>
    <mergeCell ref="B24:B30"/>
    <mergeCell ref="B32:B38"/>
    <mergeCell ref="C40:E40"/>
    <mergeCell ref="F40:I40"/>
    <mergeCell ref="J40:N40"/>
    <mergeCell ref="AV12:AW12"/>
    <mergeCell ref="F13:L13"/>
    <mergeCell ref="AB13:AC13"/>
    <mergeCell ref="AP13:AV13"/>
    <mergeCell ref="AM40:AP40"/>
    <mergeCell ref="AQ40:AT40"/>
    <mergeCell ref="AU40:AX40"/>
    <mergeCell ref="AY40:BB40"/>
    <mergeCell ref="C41:E41"/>
    <mergeCell ref="F41:I41"/>
    <mergeCell ref="J41:N41"/>
    <mergeCell ref="O41:R41"/>
    <mergeCell ref="S41:V41"/>
    <mergeCell ref="W41:Z41"/>
    <mergeCell ref="O40:R40"/>
    <mergeCell ref="S40:V40"/>
    <mergeCell ref="W40:Z40"/>
    <mergeCell ref="AA40:AD40"/>
    <mergeCell ref="AE40:AH40"/>
    <mergeCell ref="AI40:AL40"/>
    <mergeCell ref="AY41:BB41"/>
    <mergeCell ref="C42:E42"/>
    <mergeCell ref="F42:I42"/>
    <mergeCell ref="J42:N42"/>
    <mergeCell ref="O42:R42"/>
    <mergeCell ref="S42:V42"/>
    <mergeCell ref="W42:Z42"/>
    <mergeCell ref="AA42:AD42"/>
    <mergeCell ref="AE42:AH42"/>
    <mergeCell ref="AI42:AL42"/>
    <mergeCell ref="AA41:AD41"/>
    <mergeCell ref="AE41:AH41"/>
    <mergeCell ref="AI41:AL41"/>
    <mergeCell ref="AM41:AP41"/>
    <mergeCell ref="AQ41:AT41"/>
    <mergeCell ref="AU41:AX41"/>
    <mergeCell ref="AM42:AP42"/>
    <mergeCell ref="AQ42:AT42"/>
    <mergeCell ref="AU42:AX42"/>
    <mergeCell ref="AY42:BB42"/>
    <mergeCell ref="C43:E43"/>
    <mergeCell ref="F43:I43"/>
    <mergeCell ref="J43:N43"/>
    <mergeCell ref="O43:R43"/>
    <mergeCell ref="S43:V43"/>
    <mergeCell ref="W43:Z43"/>
    <mergeCell ref="AY43:BB43"/>
    <mergeCell ref="C44:E44"/>
    <mergeCell ref="F44:I44"/>
    <mergeCell ref="J44:N44"/>
    <mergeCell ref="O44:R44"/>
    <mergeCell ref="S44:V44"/>
    <mergeCell ref="W44:Z44"/>
    <mergeCell ref="AA44:AD44"/>
    <mergeCell ref="AE44:AH44"/>
    <mergeCell ref="AI44:AL44"/>
    <mergeCell ref="AA43:AD43"/>
    <mergeCell ref="AE43:AH43"/>
    <mergeCell ref="AI43:AL43"/>
    <mergeCell ref="AM43:AP43"/>
    <mergeCell ref="AQ43:AT43"/>
    <mergeCell ref="AU43:AX43"/>
    <mergeCell ref="AM44:AP44"/>
    <mergeCell ref="AQ44:AT44"/>
    <mergeCell ref="AU44:AX44"/>
    <mergeCell ref="AY44:BB44"/>
    <mergeCell ref="C45:E45"/>
    <mergeCell ref="F45:I45"/>
    <mergeCell ref="J45:N45"/>
    <mergeCell ref="O45:R45"/>
    <mergeCell ref="S45:V45"/>
    <mergeCell ref="W45:Z45"/>
    <mergeCell ref="AU46:AX46"/>
    <mergeCell ref="AY46:BB46"/>
    <mergeCell ref="C47:E47"/>
    <mergeCell ref="F47:I47"/>
    <mergeCell ref="J47:N47"/>
    <mergeCell ref="O47:R47"/>
    <mergeCell ref="S47:V47"/>
    <mergeCell ref="AY45:BB45"/>
    <mergeCell ref="C46:E46"/>
    <mergeCell ref="F46:I46"/>
    <mergeCell ref="J46:N46"/>
    <mergeCell ref="O46:R46"/>
    <mergeCell ref="S46:V46"/>
    <mergeCell ref="W46:Z46"/>
    <mergeCell ref="AA46:AD46"/>
    <mergeCell ref="AE46:AH46"/>
    <mergeCell ref="AI46:AL46"/>
    <mergeCell ref="AA45:AD45"/>
    <mergeCell ref="AE45:AH45"/>
    <mergeCell ref="AI45:AL45"/>
    <mergeCell ref="AM45:AP45"/>
    <mergeCell ref="AQ45:AT45"/>
    <mergeCell ref="AU45:AX45"/>
    <mergeCell ref="AY48:BB48"/>
    <mergeCell ref="C49:E49"/>
    <mergeCell ref="F49:I49"/>
    <mergeCell ref="J49:N49"/>
    <mergeCell ref="O49:R49"/>
    <mergeCell ref="S49:V49"/>
    <mergeCell ref="AU47:AX47"/>
    <mergeCell ref="AY47:BB47"/>
    <mergeCell ref="C48:E48"/>
    <mergeCell ref="F48:I48"/>
    <mergeCell ref="J48:N48"/>
    <mergeCell ref="O48:R48"/>
    <mergeCell ref="S48:V48"/>
    <mergeCell ref="W48:Z48"/>
    <mergeCell ref="AA48:AD48"/>
    <mergeCell ref="AE48:AH48"/>
    <mergeCell ref="W47:Z47"/>
    <mergeCell ref="AA47:AD47"/>
    <mergeCell ref="AE47:AH47"/>
    <mergeCell ref="AI47:AL47"/>
    <mergeCell ref="AM47:AP47"/>
    <mergeCell ref="AQ47:AT47"/>
    <mergeCell ref="AY50:BB50"/>
    <mergeCell ref="C51:E51"/>
    <mergeCell ref="F51:I51"/>
    <mergeCell ref="J51:N51"/>
    <mergeCell ref="O51:R51"/>
    <mergeCell ref="S51:V51"/>
    <mergeCell ref="AU49:AX49"/>
    <mergeCell ref="AY49:BB49"/>
    <mergeCell ref="C50:E50"/>
    <mergeCell ref="F50:I50"/>
    <mergeCell ref="J50:N50"/>
    <mergeCell ref="O50:R50"/>
    <mergeCell ref="S50:V50"/>
    <mergeCell ref="W50:Z50"/>
    <mergeCell ref="AA50:AD50"/>
    <mergeCell ref="AE50:AH50"/>
    <mergeCell ref="W49:Z49"/>
    <mergeCell ref="AA49:AD49"/>
    <mergeCell ref="AE49:AH49"/>
    <mergeCell ref="AI49:AL49"/>
    <mergeCell ref="AM49:AP49"/>
    <mergeCell ref="AQ49:AT49"/>
    <mergeCell ref="AY51:BB51"/>
    <mergeCell ref="C52:E52"/>
    <mergeCell ref="F52:I52"/>
    <mergeCell ref="J52:N52"/>
    <mergeCell ref="O52:R52"/>
    <mergeCell ref="S52:V52"/>
    <mergeCell ref="W52:Z52"/>
    <mergeCell ref="AA52:AD52"/>
    <mergeCell ref="AE52:AH52"/>
    <mergeCell ref="W51:Z51"/>
    <mergeCell ref="AA51:AD51"/>
    <mergeCell ref="AE51:AH51"/>
    <mergeCell ref="AI51:AL51"/>
    <mergeCell ref="AM51:AP51"/>
    <mergeCell ref="AQ51:AT51"/>
    <mergeCell ref="AY54:BB54"/>
    <mergeCell ref="B1:F4"/>
    <mergeCell ref="AU53:AX53"/>
    <mergeCell ref="AY53:BB53"/>
    <mergeCell ref="C54:E54"/>
    <mergeCell ref="F54:I54"/>
    <mergeCell ref="J54:N54"/>
    <mergeCell ref="O54:R54"/>
    <mergeCell ref="S54:V54"/>
    <mergeCell ref="W54:Z54"/>
    <mergeCell ref="AA54:AD54"/>
    <mergeCell ref="AE54:AH54"/>
    <mergeCell ref="W53:Z53"/>
    <mergeCell ref="AA53:AD53"/>
    <mergeCell ref="AE53:AH53"/>
    <mergeCell ref="AI53:AL53"/>
    <mergeCell ref="AM53:AP53"/>
    <mergeCell ref="AQ53:AT53"/>
    <mergeCell ref="AI52:AL52"/>
    <mergeCell ref="AM52:AP52"/>
    <mergeCell ref="AQ52:AT52"/>
    <mergeCell ref="AU52:AX52"/>
    <mergeCell ref="AY52:BB52"/>
    <mergeCell ref="C53:E53"/>
    <mergeCell ref="B40:B47"/>
    <mergeCell ref="B48:B55"/>
    <mergeCell ref="B56:B63"/>
    <mergeCell ref="B64:B71"/>
    <mergeCell ref="C55:E55"/>
    <mergeCell ref="AI54:AL54"/>
    <mergeCell ref="AM54:AP54"/>
    <mergeCell ref="AQ54:AT54"/>
    <mergeCell ref="AU54:AX54"/>
    <mergeCell ref="F53:I53"/>
    <mergeCell ref="J53:N53"/>
    <mergeCell ref="O53:R53"/>
    <mergeCell ref="S53:V53"/>
    <mergeCell ref="AU51:AX51"/>
    <mergeCell ref="AI50:AL50"/>
    <mergeCell ref="AM50:AP50"/>
    <mergeCell ref="AQ50:AT50"/>
    <mergeCell ref="AU50:AX50"/>
    <mergeCell ref="AI48:AL48"/>
    <mergeCell ref="AM48:AP48"/>
    <mergeCell ref="AQ48:AT48"/>
    <mergeCell ref="AU48:AX48"/>
    <mergeCell ref="AM46:AP46"/>
    <mergeCell ref="AQ46:AT46"/>
    <mergeCell ref="C68:E68"/>
    <mergeCell ref="C69:E69"/>
    <mergeCell ref="C70:E70"/>
    <mergeCell ref="C71:E71"/>
    <mergeCell ref="F55:I55"/>
    <mergeCell ref="F56:I56"/>
    <mergeCell ref="F57:I57"/>
    <mergeCell ref="F58:I58"/>
    <mergeCell ref="F59:I59"/>
    <mergeCell ref="F60:I60"/>
    <mergeCell ref="C62:E62"/>
    <mergeCell ref="C63:E63"/>
    <mergeCell ref="C64:E64"/>
    <mergeCell ref="C65:E65"/>
    <mergeCell ref="C66:E66"/>
    <mergeCell ref="C67:E67"/>
    <mergeCell ref="C56:E56"/>
    <mergeCell ref="C57:E57"/>
    <mergeCell ref="C58:E58"/>
    <mergeCell ref="C59:E59"/>
    <mergeCell ref="C60:E60"/>
    <mergeCell ref="C61:E61"/>
    <mergeCell ref="F67:I67"/>
    <mergeCell ref="F68:I68"/>
    <mergeCell ref="F69:I69"/>
    <mergeCell ref="F70:I70"/>
    <mergeCell ref="J55:N55"/>
    <mergeCell ref="J56:N56"/>
    <mergeCell ref="J57:N57"/>
    <mergeCell ref="J58:N58"/>
    <mergeCell ref="J59:N59"/>
    <mergeCell ref="J60:N60"/>
    <mergeCell ref="F61:I61"/>
    <mergeCell ref="F62:I62"/>
    <mergeCell ref="F63:I63"/>
    <mergeCell ref="F64:I64"/>
    <mergeCell ref="F65:I65"/>
    <mergeCell ref="F66:I66"/>
    <mergeCell ref="J67:N67"/>
    <mergeCell ref="J68:N68"/>
    <mergeCell ref="J69:N69"/>
    <mergeCell ref="J70:N70"/>
    <mergeCell ref="J71:N71"/>
    <mergeCell ref="O55:R55"/>
    <mergeCell ref="J61:N61"/>
    <mergeCell ref="J62:N62"/>
    <mergeCell ref="J63:N63"/>
    <mergeCell ref="J64:N64"/>
    <mergeCell ref="J65:N65"/>
    <mergeCell ref="J66:N66"/>
    <mergeCell ref="AQ55:AT55"/>
    <mergeCell ref="AU55:AX55"/>
    <mergeCell ref="AY55:BB55"/>
    <mergeCell ref="O56:R56"/>
    <mergeCell ref="S56:V56"/>
    <mergeCell ref="W56:Z56"/>
    <mergeCell ref="AA56:AD56"/>
    <mergeCell ref="AE56:AH56"/>
    <mergeCell ref="AI56:AL56"/>
    <mergeCell ref="AM56:AP56"/>
    <mergeCell ref="S55:V55"/>
    <mergeCell ref="W55:Z55"/>
    <mergeCell ref="AA55:AD55"/>
    <mergeCell ref="AE55:AH55"/>
    <mergeCell ref="AI55:AL55"/>
    <mergeCell ref="AM55:AP55"/>
    <mergeCell ref="AQ56:AT56"/>
    <mergeCell ref="AU56:AX56"/>
    <mergeCell ref="AY56:BB56"/>
    <mergeCell ref="O57:R57"/>
    <mergeCell ref="S57:V57"/>
    <mergeCell ref="W57:Z57"/>
    <mergeCell ref="AA57:AD57"/>
    <mergeCell ref="AE57:AH57"/>
    <mergeCell ref="AI57:AL57"/>
    <mergeCell ref="AM57:AP57"/>
    <mergeCell ref="AQ57:AT57"/>
    <mergeCell ref="AU57:AX57"/>
    <mergeCell ref="AY57:BB57"/>
    <mergeCell ref="O58:R58"/>
    <mergeCell ref="S58:V58"/>
    <mergeCell ref="W58:Z58"/>
    <mergeCell ref="AA58:AD58"/>
    <mergeCell ref="AE58:AH58"/>
    <mergeCell ref="AI58:AL58"/>
    <mergeCell ref="AM58:AP58"/>
    <mergeCell ref="AQ58:AT58"/>
    <mergeCell ref="AU58:AX58"/>
    <mergeCell ref="AY58:BB58"/>
    <mergeCell ref="O59:R59"/>
    <mergeCell ref="S59:V59"/>
    <mergeCell ref="W59:Z59"/>
    <mergeCell ref="AA59:AD59"/>
    <mergeCell ref="AE59:AH59"/>
    <mergeCell ref="AI59:AL59"/>
    <mergeCell ref="AM59:AP59"/>
    <mergeCell ref="AQ59:AT59"/>
    <mergeCell ref="AU59:AX59"/>
    <mergeCell ref="AY59:BB59"/>
    <mergeCell ref="O60:R60"/>
    <mergeCell ref="S60:V60"/>
    <mergeCell ref="W60:Z60"/>
    <mergeCell ref="AA60:AD60"/>
    <mergeCell ref="AE60:AH60"/>
    <mergeCell ref="AI60:AL60"/>
    <mergeCell ref="AM60:AP60"/>
    <mergeCell ref="AQ60:AT60"/>
    <mergeCell ref="AU60:AX60"/>
    <mergeCell ref="AY60:BB60"/>
    <mergeCell ref="O61:R61"/>
    <mergeCell ref="S61:V61"/>
    <mergeCell ref="W61:Z61"/>
    <mergeCell ref="AA61:AD61"/>
    <mergeCell ref="AE61:AH61"/>
    <mergeCell ref="AI61:AL61"/>
    <mergeCell ref="AM61:AP61"/>
    <mergeCell ref="AQ61:AT61"/>
    <mergeCell ref="AU61:AX61"/>
    <mergeCell ref="AY61:BB61"/>
    <mergeCell ref="O62:R62"/>
    <mergeCell ref="S62:V62"/>
    <mergeCell ref="W62:Z62"/>
    <mergeCell ref="AA62:AD62"/>
    <mergeCell ref="AE62:AH62"/>
    <mergeCell ref="AI62:AL62"/>
    <mergeCell ref="AM62:AP62"/>
    <mergeCell ref="AQ62:AT62"/>
    <mergeCell ref="AU62:AX62"/>
    <mergeCell ref="AY62:BB62"/>
    <mergeCell ref="O63:R63"/>
    <mergeCell ref="S63:V63"/>
    <mergeCell ref="W63:Z63"/>
    <mergeCell ref="AA63:AD63"/>
    <mergeCell ref="AE63:AH63"/>
    <mergeCell ref="AI63:AL63"/>
    <mergeCell ref="AM63:AP63"/>
    <mergeCell ref="AQ63:AT63"/>
    <mergeCell ref="AU63:AX63"/>
    <mergeCell ref="AY63:BB63"/>
    <mergeCell ref="O64:R64"/>
    <mergeCell ref="S64:V64"/>
    <mergeCell ref="W64:Z64"/>
    <mergeCell ref="AA64:AD64"/>
    <mergeCell ref="AE64:AH64"/>
    <mergeCell ref="AI64:AL64"/>
    <mergeCell ref="AM64:AP64"/>
    <mergeCell ref="AQ64:AT64"/>
    <mergeCell ref="AU64:AX64"/>
    <mergeCell ref="AY64:BB64"/>
    <mergeCell ref="O65:R65"/>
    <mergeCell ref="S65:V65"/>
    <mergeCell ref="W65:Z65"/>
    <mergeCell ref="AA65:AD65"/>
    <mergeCell ref="AE65:AH65"/>
    <mergeCell ref="AI65:AL65"/>
    <mergeCell ref="AM65:AP65"/>
    <mergeCell ref="AQ65:AT65"/>
    <mergeCell ref="AU65:AX65"/>
    <mergeCell ref="AY65:BB65"/>
    <mergeCell ref="O66:R66"/>
    <mergeCell ref="S66:V66"/>
    <mergeCell ref="W66:Z66"/>
    <mergeCell ref="AA66:AD66"/>
    <mergeCell ref="AE66:AH66"/>
    <mergeCell ref="AI66:AL66"/>
    <mergeCell ref="AM66:AP66"/>
    <mergeCell ref="AQ66:AT66"/>
    <mergeCell ref="AU66:AX66"/>
    <mergeCell ref="AY66:BB66"/>
    <mergeCell ref="O67:R67"/>
    <mergeCell ref="S67:V67"/>
    <mergeCell ref="W67:Z67"/>
    <mergeCell ref="AA67:AD67"/>
    <mergeCell ref="AE67:AH67"/>
    <mergeCell ref="AI67:AL67"/>
    <mergeCell ref="AM67:AP67"/>
    <mergeCell ref="AQ67:AT67"/>
    <mergeCell ref="AU67:AX67"/>
    <mergeCell ref="AY67:BB67"/>
    <mergeCell ref="O68:R68"/>
    <mergeCell ref="S68:V68"/>
    <mergeCell ref="W68:Z68"/>
    <mergeCell ref="AA68:AD68"/>
    <mergeCell ref="AE68:AH68"/>
    <mergeCell ref="AI68:AL68"/>
    <mergeCell ref="AM68:AP68"/>
    <mergeCell ref="AQ68:AT68"/>
    <mergeCell ref="AU68:AX68"/>
    <mergeCell ref="AY68:BB68"/>
    <mergeCell ref="O69:R69"/>
    <mergeCell ref="S69:V69"/>
    <mergeCell ref="W69:Z69"/>
    <mergeCell ref="AA69:AD69"/>
    <mergeCell ref="AE69:AH69"/>
    <mergeCell ref="AI69:AL69"/>
    <mergeCell ref="AM69:AP69"/>
    <mergeCell ref="AQ69:AT69"/>
    <mergeCell ref="AU69:AX69"/>
    <mergeCell ref="AY69:BB69"/>
    <mergeCell ref="O70:R70"/>
    <mergeCell ref="S70:V70"/>
    <mergeCell ref="W70:Z70"/>
    <mergeCell ref="AA70:AD70"/>
    <mergeCell ref="AE70:AH70"/>
    <mergeCell ref="AI70:AL70"/>
    <mergeCell ref="AM70:AP70"/>
    <mergeCell ref="F71:I71"/>
    <mergeCell ref="AQ71:AT71"/>
    <mergeCell ref="AU71:AX71"/>
    <mergeCell ref="AY71:BB71"/>
    <mergeCell ref="AQ70:AT70"/>
    <mergeCell ref="AU70:AX70"/>
    <mergeCell ref="AY70:BB70"/>
    <mergeCell ref="O71:R71"/>
    <mergeCell ref="S71:V71"/>
    <mergeCell ref="W71:Z71"/>
    <mergeCell ref="AA71:AD71"/>
    <mergeCell ref="AE71:AH71"/>
    <mergeCell ref="AI71:AL71"/>
    <mergeCell ref="AM71:AP71"/>
  </mergeCells>
  <pageMargins left="0.7" right="0.7" top="0.75" bottom="0.75" header="0.3" footer="0.3"/>
  <pageSetup paperSize="8" scale="32"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D931-2664-4A3E-A251-11CB58A928FF}">
  <dimension ref="B2:K28"/>
  <sheetViews>
    <sheetView workbookViewId="0">
      <selection activeCell="Q8" sqref="Q8"/>
    </sheetView>
  </sheetViews>
  <sheetFormatPr defaultRowHeight="15" x14ac:dyDescent="0.25"/>
  <cols>
    <col min="1" max="2" width="9.140625" style="48"/>
    <col min="3" max="10" width="10.140625" style="48" bestFit="1" customWidth="1"/>
    <col min="11" max="11" width="13.7109375" style="48" customWidth="1"/>
    <col min="12" max="16384" width="9.140625" style="48"/>
  </cols>
  <sheetData>
    <row r="2" spans="2:11" ht="15" customHeight="1" x14ac:dyDescent="0.25">
      <c r="D2" s="214" t="s">
        <v>216</v>
      </c>
      <c r="E2" s="214"/>
      <c r="F2" s="214"/>
      <c r="G2" s="214"/>
      <c r="H2" s="214"/>
      <c r="I2" s="214"/>
      <c r="J2" s="214"/>
      <c r="K2" s="214"/>
    </row>
    <row r="3" spans="2:11" ht="14.25" customHeight="1" x14ac:dyDescent="0.25">
      <c r="D3" s="214"/>
      <c r="E3" s="214"/>
      <c r="F3" s="214"/>
      <c r="G3" s="214"/>
      <c r="H3" s="214"/>
      <c r="I3" s="214"/>
      <c r="J3" s="214"/>
      <c r="K3" s="214"/>
    </row>
    <row r="4" spans="2:11" ht="14.25" customHeight="1" x14ac:dyDescent="0.25">
      <c r="D4" s="214"/>
      <c r="E4" s="214"/>
      <c r="F4" s="214"/>
      <c r="G4" s="214"/>
      <c r="H4" s="214"/>
      <c r="I4" s="214"/>
      <c r="J4" s="214"/>
      <c r="K4" s="214"/>
    </row>
    <row r="6" spans="2:11" x14ac:dyDescent="0.25">
      <c r="B6" s="249"/>
      <c r="C6" s="249"/>
      <c r="D6" s="249"/>
      <c r="E6" s="250" t="s">
        <v>217</v>
      </c>
      <c r="F6" s="250"/>
      <c r="G6" s="251" t="s">
        <v>218</v>
      </c>
      <c r="H6" s="251"/>
      <c r="I6" s="252" t="s">
        <v>219</v>
      </c>
      <c r="J6" s="252"/>
      <c r="K6" s="253" t="s">
        <v>226</v>
      </c>
    </row>
    <row r="7" spans="2:11" ht="30" customHeight="1" x14ac:dyDescent="0.25">
      <c r="B7" s="86" t="s">
        <v>220</v>
      </c>
      <c r="C7" s="254" t="s">
        <v>221</v>
      </c>
      <c r="D7" s="255"/>
      <c r="E7" s="256" t="s">
        <v>222</v>
      </c>
      <c r="F7" s="257"/>
      <c r="G7" s="258" t="s">
        <v>223</v>
      </c>
      <c r="H7" s="259"/>
      <c r="I7" s="260" t="s">
        <v>224</v>
      </c>
      <c r="J7" s="261"/>
      <c r="K7" s="253"/>
    </row>
    <row r="8" spans="2:11" x14ac:dyDescent="0.25">
      <c r="B8" s="87" t="s">
        <v>225</v>
      </c>
      <c r="C8" s="88">
        <v>46393</v>
      </c>
      <c r="D8" s="88">
        <v>46413</v>
      </c>
      <c r="E8" s="83">
        <v>46375</v>
      </c>
      <c r="F8" s="83">
        <v>46409</v>
      </c>
      <c r="G8" s="84">
        <v>46382</v>
      </c>
      <c r="H8" s="84">
        <v>46409</v>
      </c>
      <c r="I8" s="85">
        <v>46389</v>
      </c>
      <c r="J8" s="85">
        <v>46409</v>
      </c>
      <c r="K8" s="89">
        <v>46272</v>
      </c>
    </row>
    <row r="9" spans="2:11" x14ac:dyDescent="0.25">
      <c r="B9" s="87" t="s">
        <v>111</v>
      </c>
      <c r="C9" s="88">
        <v>46414</v>
      </c>
      <c r="D9" s="88">
        <v>46441</v>
      </c>
      <c r="E9" s="83">
        <v>46396</v>
      </c>
      <c r="F9" s="83">
        <v>46437</v>
      </c>
      <c r="G9" s="84">
        <v>46403</v>
      </c>
      <c r="H9" s="84">
        <v>46437</v>
      </c>
      <c r="I9" s="85">
        <v>46410</v>
      </c>
      <c r="J9" s="85">
        <v>46437</v>
      </c>
      <c r="K9" s="89">
        <v>46293</v>
      </c>
    </row>
    <row r="10" spans="2:11" x14ac:dyDescent="0.25">
      <c r="B10" s="87" t="s">
        <v>112</v>
      </c>
      <c r="C10" s="88">
        <v>46442</v>
      </c>
      <c r="D10" s="88">
        <v>46476</v>
      </c>
      <c r="E10" s="83">
        <v>46424</v>
      </c>
      <c r="F10" s="83">
        <v>46472</v>
      </c>
      <c r="G10" s="84">
        <v>46431</v>
      </c>
      <c r="H10" s="84">
        <v>46472</v>
      </c>
      <c r="I10" s="85">
        <v>46438</v>
      </c>
      <c r="J10" s="85">
        <v>46472</v>
      </c>
      <c r="K10" s="89">
        <v>46321</v>
      </c>
    </row>
    <row r="11" spans="2:11" x14ac:dyDescent="0.25">
      <c r="B11" s="87" t="s">
        <v>113</v>
      </c>
      <c r="C11" s="88">
        <v>46477</v>
      </c>
      <c r="D11" s="88">
        <v>46504</v>
      </c>
      <c r="E11" s="83">
        <v>46459</v>
      </c>
      <c r="F11" s="83">
        <v>46500</v>
      </c>
      <c r="G11" s="84">
        <v>46466</v>
      </c>
      <c r="H11" s="84">
        <v>46500</v>
      </c>
      <c r="I11" s="85">
        <v>46473</v>
      </c>
      <c r="J11" s="85">
        <v>46500</v>
      </c>
      <c r="K11" s="89">
        <v>46356</v>
      </c>
    </row>
    <row r="12" spans="2:11" x14ac:dyDescent="0.25">
      <c r="B12" s="87" t="s">
        <v>114</v>
      </c>
      <c r="C12" s="88">
        <v>46505</v>
      </c>
      <c r="D12" s="88">
        <v>46532</v>
      </c>
      <c r="E12" s="83">
        <v>46487</v>
      </c>
      <c r="F12" s="83">
        <v>46528</v>
      </c>
      <c r="G12" s="84">
        <v>46494</v>
      </c>
      <c r="H12" s="84">
        <v>46528</v>
      </c>
      <c r="I12" s="85">
        <v>46501</v>
      </c>
      <c r="J12" s="85">
        <v>46528</v>
      </c>
      <c r="K12" s="89">
        <v>46384</v>
      </c>
    </row>
    <row r="13" spans="2:11" x14ac:dyDescent="0.25">
      <c r="B13" s="87" t="s">
        <v>115</v>
      </c>
      <c r="C13" s="88">
        <v>46533</v>
      </c>
      <c r="D13" s="88">
        <v>46560</v>
      </c>
      <c r="E13" s="83">
        <v>46515</v>
      </c>
      <c r="F13" s="83">
        <v>46556</v>
      </c>
      <c r="G13" s="84">
        <v>46522</v>
      </c>
      <c r="H13" s="84">
        <v>46556</v>
      </c>
      <c r="I13" s="85">
        <v>46529</v>
      </c>
      <c r="J13" s="85">
        <v>46556</v>
      </c>
      <c r="K13" s="89">
        <v>46412</v>
      </c>
    </row>
    <row r="14" spans="2:11" x14ac:dyDescent="0.25">
      <c r="B14" s="87" t="s">
        <v>116</v>
      </c>
      <c r="C14" s="88">
        <v>46561</v>
      </c>
      <c r="D14" s="88">
        <v>46588</v>
      </c>
      <c r="E14" s="83">
        <v>46543</v>
      </c>
      <c r="F14" s="83">
        <v>46584</v>
      </c>
      <c r="G14" s="84">
        <v>46550</v>
      </c>
      <c r="H14" s="84">
        <v>46584</v>
      </c>
      <c r="I14" s="85">
        <v>46557</v>
      </c>
      <c r="J14" s="85">
        <v>46584</v>
      </c>
      <c r="K14" s="89">
        <v>46440</v>
      </c>
    </row>
    <row r="15" spans="2:11" x14ac:dyDescent="0.25">
      <c r="B15" s="87" t="s">
        <v>117</v>
      </c>
      <c r="C15" s="88">
        <v>46589</v>
      </c>
      <c r="D15" s="88">
        <v>46616</v>
      </c>
      <c r="E15" s="83">
        <v>46571</v>
      </c>
      <c r="F15" s="83">
        <v>46612</v>
      </c>
      <c r="G15" s="84">
        <v>46578</v>
      </c>
      <c r="H15" s="84">
        <v>46612</v>
      </c>
      <c r="I15" s="85">
        <v>46585</v>
      </c>
      <c r="J15" s="85">
        <v>46612</v>
      </c>
      <c r="K15" s="89">
        <v>46468</v>
      </c>
    </row>
    <row r="16" spans="2:11" x14ac:dyDescent="0.25">
      <c r="B16" s="87" t="s">
        <v>118</v>
      </c>
      <c r="C16" s="88">
        <v>46617</v>
      </c>
      <c r="D16" s="88">
        <v>46644</v>
      </c>
      <c r="E16" s="83">
        <v>46599</v>
      </c>
      <c r="F16" s="83">
        <v>46640</v>
      </c>
      <c r="G16" s="84">
        <v>46606</v>
      </c>
      <c r="H16" s="84">
        <v>46640</v>
      </c>
      <c r="I16" s="85">
        <v>46613</v>
      </c>
      <c r="J16" s="85">
        <v>46640</v>
      </c>
      <c r="K16" s="89">
        <v>46496</v>
      </c>
    </row>
    <row r="17" spans="2:11" x14ac:dyDescent="0.25">
      <c r="B17" s="87" t="s">
        <v>119</v>
      </c>
      <c r="C17" s="88">
        <v>46645</v>
      </c>
      <c r="D17" s="88">
        <v>46672</v>
      </c>
      <c r="E17" s="83">
        <v>46627</v>
      </c>
      <c r="F17" s="83">
        <v>46668</v>
      </c>
      <c r="G17" s="84">
        <v>46634</v>
      </c>
      <c r="H17" s="84">
        <v>46668</v>
      </c>
      <c r="I17" s="85">
        <v>46641</v>
      </c>
      <c r="J17" s="85">
        <v>46668</v>
      </c>
      <c r="K17" s="89">
        <v>46524</v>
      </c>
    </row>
    <row r="18" spans="2:11" x14ac:dyDescent="0.25">
      <c r="B18" s="87" t="s">
        <v>120</v>
      </c>
      <c r="C18" s="88">
        <v>46673</v>
      </c>
      <c r="D18" s="88">
        <v>46700</v>
      </c>
      <c r="E18" s="83">
        <v>46655</v>
      </c>
      <c r="F18" s="83">
        <v>46696</v>
      </c>
      <c r="G18" s="84">
        <v>46662</v>
      </c>
      <c r="H18" s="84">
        <v>46696</v>
      </c>
      <c r="I18" s="85">
        <v>46669</v>
      </c>
      <c r="J18" s="85">
        <v>46696</v>
      </c>
      <c r="K18" s="89">
        <v>46552</v>
      </c>
    </row>
    <row r="19" spans="2:11" x14ac:dyDescent="0.25">
      <c r="B19" s="87" t="s">
        <v>121</v>
      </c>
      <c r="C19" s="88">
        <v>46701</v>
      </c>
      <c r="D19" s="88">
        <v>46728</v>
      </c>
      <c r="E19" s="83">
        <v>46683</v>
      </c>
      <c r="F19" s="83">
        <v>46724</v>
      </c>
      <c r="G19" s="84">
        <v>46690</v>
      </c>
      <c r="H19" s="84">
        <v>46724</v>
      </c>
      <c r="I19" s="85">
        <v>46697</v>
      </c>
      <c r="J19" s="85">
        <v>46724</v>
      </c>
      <c r="K19" s="89">
        <v>46580</v>
      </c>
    </row>
    <row r="20" spans="2:11" x14ac:dyDescent="0.25">
      <c r="B20" s="87" t="s">
        <v>122</v>
      </c>
      <c r="C20" s="88">
        <v>46729</v>
      </c>
      <c r="D20" s="88">
        <v>46756</v>
      </c>
      <c r="E20" s="83">
        <v>46711</v>
      </c>
      <c r="F20" s="83">
        <v>46752</v>
      </c>
      <c r="G20" s="84">
        <v>46718</v>
      </c>
      <c r="H20" s="84">
        <v>46752</v>
      </c>
      <c r="I20" s="85">
        <v>46725</v>
      </c>
      <c r="J20" s="85">
        <v>46752</v>
      </c>
      <c r="K20" s="89">
        <v>46608</v>
      </c>
    </row>
    <row r="22" spans="2:11" ht="15" customHeight="1" x14ac:dyDescent="0.25">
      <c r="B22" s="248" t="s">
        <v>227</v>
      </c>
      <c r="C22" s="248"/>
      <c r="D22" s="248"/>
      <c r="E22" s="248"/>
      <c r="F22" s="248"/>
      <c r="G22" s="248"/>
      <c r="H22" s="248"/>
      <c r="I22" s="248"/>
      <c r="J22" s="248"/>
      <c r="K22" s="248"/>
    </row>
    <row r="23" spans="2:11" x14ac:dyDescent="0.25">
      <c r="B23" s="248"/>
      <c r="C23" s="248"/>
      <c r="D23" s="248"/>
      <c r="E23" s="248"/>
      <c r="F23" s="248"/>
      <c r="G23" s="248"/>
      <c r="H23" s="248"/>
      <c r="I23" s="248"/>
      <c r="J23" s="248"/>
      <c r="K23" s="248"/>
    </row>
    <row r="24" spans="2:11" x14ac:dyDescent="0.25">
      <c r="B24" s="248"/>
      <c r="C24" s="248"/>
      <c r="D24" s="248"/>
      <c r="E24" s="248"/>
      <c r="F24" s="248"/>
      <c r="G24" s="248"/>
      <c r="H24" s="248"/>
      <c r="I24" s="248"/>
      <c r="J24" s="248"/>
      <c r="K24" s="248"/>
    </row>
    <row r="25" spans="2:11" x14ac:dyDescent="0.25">
      <c r="B25" s="248"/>
      <c r="C25" s="248"/>
      <c r="D25" s="248"/>
      <c r="E25" s="248"/>
      <c r="F25" s="248"/>
      <c r="G25" s="248"/>
      <c r="H25" s="248"/>
      <c r="I25" s="248"/>
      <c r="J25" s="248"/>
      <c r="K25" s="248"/>
    </row>
    <row r="26" spans="2:11" x14ac:dyDescent="0.25">
      <c r="B26" s="248"/>
      <c r="C26" s="248"/>
      <c r="D26" s="248"/>
      <c r="E26" s="248"/>
      <c r="F26" s="248"/>
      <c r="G26" s="248"/>
      <c r="H26" s="248"/>
      <c r="I26" s="248"/>
      <c r="J26" s="248"/>
      <c r="K26" s="248"/>
    </row>
    <row r="27" spans="2:11" x14ac:dyDescent="0.25">
      <c r="B27" s="248"/>
      <c r="C27" s="248"/>
      <c r="D27" s="248"/>
      <c r="E27" s="248"/>
      <c r="F27" s="248"/>
      <c r="G27" s="248"/>
      <c r="H27" s="248"/>
      <c r="I27" s="248"/>
      <c r="J27" s="248"/>
      <c r="K27" s="248"/>
    </row>
    <row r="28" spans="2:11" x14ac:dyDescent="0.25">
      <c r="B28" s="248"/>
      <c r="C28" s="248"/>
      <c r="D28" s="248"/>
      <c r="E28" s="248"/>
      <c r="F28" s="248"/>
      <c r="G28" s="248"/>
      <c r="H28" s="248"/>
      <c r="I28" s="248"/>
      <c r="J28" s="248"/>
      <c r="K28" s="248"/>
    </row>
  </sheetData>
  <mergeCells count="11">
    <mergeCell ref="B22:K28"/>
    <mergeCell ref="D2:K4"/>
    <mergeCell ref="B6:D6"/>
    <mergeCell ref="E6:F6"/>
    <mergeCell ref="G6:H6"/>
    <mergeCell ref="I6:J6"/>
    <mergeCell ref="K6:K7"/>
    <mergeCell ref="C7:D7"/>
    <mergeCell ref="E7:F7"/>
    <mergeCell ref="G7:H7"/>
    <mergeCell ref="I7:J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Commercial Terms</vt:lpstr>
      <vt:lpstr>Range &amp; Pricing </vt:lpstr>
      <vt:lpstr>Plan On Page</vt:lpstr>
      <vt:lpstr>Promotion Dates &amp; Deadlines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 Hanson</dc:creator>
  <cp:lastModifiedBy>LJ Hanson</cp:lastModifiedBy>
  <dcterms:created xsi:type="dcterms:W3CDTF">2026-09-19T15:30:23Z</dcterms:created>
  <dcterms:modified xsi:type="dcterms:W3CDTF">2026-09-21T07:03:28Z</dcterms:modified>
</cp:coreProperties>
</file>